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C:\Users\IVAMARK\Documents\PRORAČUN IZVJEŠTAJ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F304" i="9"/>
  <c r="E304" i="9"/>
  <c r="B304" i="9" s="1"/>
  <c r="H303" i="9"/>
  <c r="G303" i="9"/>
  <c r="E303" i="9" s="1"/>
  <c r="B303" i="9" s="1"/>
  <c r="F303" i="9"/>
  <c r="H302" i="9"/>
  <c r="G302" i="9"/>
  <c r="F302" i="9"/>
  <c r="E302" i="9"/>
  <c r="B302" i="9" s="1"/>
  <c r="H301" i="9"/>
  <c r="G301" i="9"/>
  <c r="E301" i="9" s="1"/>
  <c r="B301" i="9" s="1"/>
  <c r="F301" i="9"/>
  <c r="H300" i="9"/>
  <c r="G300" i="9"/>
  <c r="F300" i="9"/>
  <c r="H299" i="9"/>
  <c r="E299" i="9" s="1"/>
  <c r="G299" i="9"/>
  <c r="F299" i="9"/>
  <c r="B299" i="9"/>
  <c r="H298" i="9"/>
  <c r="G298" i="9"/>
  <c r="F298" i="9"/>
  <c r="H297" i="9"/>
  <c r="G297" i="9"/>
  <c r="E297" i="9" s="1"/>
  <c r="F297" i="9"/>
  <c r="H296" i="9"/>
  <c r="G296" i="9"/>
  <c r="E296" i="9" s="1"/>
  <c r="B296" i="9" s="1"/>
  <c r="F296" i="9"/>
  <c r="H295" i="9"/>
  <c r="E295" i="9" s="1"/>
  <c r="B295" i="9" s="1"/>
  <c r="G295" i="9"/>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E286" i="9" s="1"/>
  <c r="B286" i="9" s="1"/>
  <c r="F286" i="9"/>
  <c r="F285" i="9"/>
  <c r="H284" i="9"/>
  <c r="G284" i="9"/>
  <c r="E284" i="9" s="1"/>
  <c r="F284" i="9"/>
  <c r="H283" i="9"/>
  <c r="G283" i="9"/>
  <c r="E283" i="9" s="1"/>
  <c r="B283" i="9" s="1"/>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L260" i="9"/>
  <c r="E260" i="9"/>
  <c r="B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L248" i="9"/>
  <c r="E248" i="9"/>
  <c r="B248" i="9"/>
  <c r="M247" i="9"/>
  <c r="L247" i="9"/>
  <c r="F247" i="9"/>
  <c r="E247" i="9"/>
  <c r="B247" i="9" s="1"/>
  <c r="M246" i="9"/>
  <c r="L246" i="9"/>
  <c r="F246" i="9"/>
  <c r="B246" i="9" s="1"/>
  <c r="E246" i="9"/>
  <c r="M245" i="9"/>
  <c r="L245" i="9"/>
  <c r="F245" i="9" s="1"/>
  <c r="B245" i="9" s="1"/>
  <c r="E245" i="9"/>
  <c r="M244" i="9"/>
  <c r="F244" i="9" s="1"/>
  <c r="L244" i="9"/>
  <c r="E244" i="9"/>
  <c r="B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L232" i="9"/>
  <c r="E232" i="9"/>
  <c r="B232" i="9"/>
  <c r="M231" i="9"/>
  <c r="L231" i="9"/>
  <c r="F231" i="9"/>
  <c r="E231" i="9"/>
  <c r="B231" i="9" s="1"/>
  <c r="M230" i="9"/>
  <c r="L230" i="9"/>
  <c r="F230" i="9"/>
  <c r="B230" i="9" s="1"/>
  <c r="E230" i="9"/>
  <c r="M229" i="9"/>
  <c r="L229" i="9"/>
  <c r="F229" i="9" s="1"/>
  <c r="B229" i="9" s="1"/>
  <c r="E229" i="9"/>
  <c r="M228" i="9"/>
  <c r="F228" i="9" s="1"/>
  <c r="L228" i="9"/>
  <c r="E228" i="9"/>
  <c r="B228" i="9"/>
  <c r="M227" i="9"/>
  <c r="L227" i="9"/>
  <c r="F227" i="9"/>
  <c r="E227" i="9"/>
  <c r="B227" i="9" s="1"/>
  <c r="M226" i="9"/>
  <c r="L226" i="9"/>
  <c r="F226" i="9"/>
  <c r="B226" i="9" s="1"/>
  <c r="E226" i="9"/>
  <c r="M225" i="9"/>
  <c r="L225" i="9"/>
  <c r="F225" i="9" s="1"/>
  <c r="B225" i="9" s="1"/>
  <c r="E225" i="9"/>
  <c r="M224" i="9"/>
  <c r="F224" i="9" s="1"/>
  <c r="B224" i="9" s="1"/>
  <c r="L224" i="9"/>
  <c r="E224" i="9"/>
  <c r="M223" i="9"/>
  <c r="F223" i="9" s="1"/>
  <c r="L223" i="9"/>
  <c r="E223" i="9"/>
  <c r="M222" i="9"/>
  <c r="F222" i="9" s="1"/>
  <c r="B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F216" i="9" s="1"/>
  <c r="L216" i="9"/>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E157" i="9"/>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F151" i="9"/>
  <c r="H150" i="9"/>
  <c r="G150" i="9"/>
  <c r="F150" i="9"/>
  <c r="E150" i="9"/>
  <c r="B150" i="9" s="1"/>
  <c r="H149" i="9"/>
  <c r="G149" i="9"/>
  <c r="F149" i="9"/>
  <c r="E149" i="9"/>
  <c r="H148" i="9"/>
  <c r="G148" i="9"/>
  <c r="E148" i="9" s="1"/>
  <c r="B148" i="9" s="1"/>
  <c r="F148" i="9"/>
  <c r="H147" i="9"/>
  <c r="G147" i="9"/>
  <c r="E147" i="9" s="1"/>
  <c r="F147" i="9"/>
  <c r="B147" i="9"/>
  <c r="H146" i="9"/>
  <c r="G146" i="9"/>
  <c r="F146" i="9"/>
  <c r="E146" i="9"/>
  <c r="B146" i="9" s="1"/>
  <c r="H145" i="9"/>
  <c r="G145" i="9"/>
  <c r="F145" i="9"/>
  <c r="E145" i="9"/>
  <c r="B145" i="9" s="1"/>
  <c r="H144" i="9"/>
  <c r="G144" i="9"/>
  <c r="E144" i="9" s="1"/>
  <c r="B144" i="9" s="1"/>
  <c r="F144" i="9"/>
  <c r="F143" i="9"/>
  <c r="H142" i="9"/>
  <c r="G142" i="9"/>
  <c r="F142" i="9"/>
  <c r="E142" i="9"/>
  <c r="B142" i="9" s="1"/>
  <c r="H141" i="9"/>
  <c r="G141" i="9"/>
  <c r="F141" i="9"/>
  <c r="E141" i="9"/>
  <c r="B141" i="9" s="1"/>
  <c r="H140" i="9"/>
  <c r="G140" i="9"/>
  <c r="E140" i="9" s="1"/>
  <c r="B140" i="9" s="1"/>
  <c r="F140" i="9"/>
  <c r="H139" i="9"/>
  <c r="G139" i="9"/>
  <c r="F139" i="9"/>
  <c r="H138" i="9"/>
  <c r="G138" i="9"/>
  <c r="F138" i="9"/>
  <c r="E138" i="9"/>
  <c r="B138" i="9" s="1"/>
  <c r="H137" i="9"/>
  <c r="G137" i="9"/>
  <c r="F137" i="9"/>
  <c r="E137" i="9"/>
  <c r="H136" i="9"/>
  <c r="G136" i="9"/>
  <c r="E136" i="9" s="1"/>
  <c r="B136" i="9" s="1"/>
  <c r="F136" i="9"/>
  <c r="H135" i="9"/>
  <c r="G135" i="9"/>
  <c r="E135" i="9" s="1"/>
  <c r="F135" i="9"/>
  <c r="B135" i="9"/>
  <c r="H134" i="9"/>
  <c r="G134" i="9"/>
  <c r="F134" i="9"/>
  <c r="E134" i="9"/>
  <c r="B134" i="9" s="1"/>
  <c r="H133" i="9"/>
  <c r="G133" i="9"/>
  <c r="F133" i="9"/>
  <c r="E133" i="9"/>
  <c r="B133" i="9" s="1"/>
  <c r="H132" i="9"/>
  <c r="G132" i="9"/>
  <c r="E132" i="9" s="1"/>
  <c r="B132" i="9" s="1"/>
  <c r="F132" i="9"/>
  <c r="H131" i="9"/>
  <c r="G131" i="9"/>
  <c r="F131" i="9"/>
  <c r="H130" i="9"/>
  <c r="G130" i="9"/>
  <c r="F130" i="9"/>
  <c r="E130" i="9"/>
  <c r="B130" i="9" s="1"/>
  <c r="H129" i="9"/>
  <c r="G129" i="9"/>
  <c r="F129" i="9"/>
  <c r="E129" i="9"/>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F121" i="9"/>
  <c r="E121" i="9"/>
  <c r="H120" i="9"/>
  <c r="G120" i="9"/>
  <c r="E120" i="9" s="1"/>
  <c r="B120" i="9" s="1"/>
  <c r="F120" i="9"/>
  <c r="H119" i="9"/>
  <c r="G119" i="9"/>
  <c r="E119" i="9" s="1"/>
  <c r="F119" i="9"/>
  <c r="B119" i="9"/>
  <c r="H118" i="9"/>
  <c r="G118" i="9"/>
  <c r="F118" i="9"/>
  <c r="E118" i="9"/>
  <c r="B118" i="9" s="1"/>
  <c r="H117" i="9"/>
  <c r="G117" i="9"/>
  <c r="F117" i="9"/>
  <c r="E117" i="9"/>
  <c r="B117" i="9" s="1"/>
  <c r="H116" i="9"/>
  <c r="G116" i="9"/>
  <c r="E116" i="9" s="1"/>
  <c r="B116" i="9" s="1"/>
  <c r="F116" i="9"/>
  <c r="H115" i="9"/>
  <c r="G115" i="9"/>
  <c r="F115" i="9"/>
  <c r="H114" i="9"/>
  <c r="G114" i="9"/>
  <c r="F114" i="9"/>
  <c r="E114" i="9"/>
  <c r="B114" i="9" s="1"/>
  <c r="H113" i="9"/>
  <c r="G113" i="9"/>
  <c r="F113" i="9"/>
  <c r="E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F107" i="9"/>
  <c r="H106" i="9"/>
  <c r="G106" i="9"/>
  <c r="F106" i="9"/>
  <c r="E106" i="9"/>
  <c r="B106" i="9" s="1"/>
  <c r="H105" i="9"/>
  <c r="G105" i="9"/>
  <c r="F105" i="9"/>
  <c r="E105" i="9"/>
  <c r="H104" i="9"/>
  <c r="G104" i="9"/>
  <c r="E104" i="9" s="1"/>
  <c r="B104" i="9" s="1"/>
  <c r="F104" i="9"/>
  <c r="H103" i="9"/>
  <c r="G103" i="9"/>
  <c r="E103" i="9" s="1"/>
  <c r="F103" i="9"/>
  <c r="B103" i="9"/>
  <c r="H102" i="9"/>
  <c r="G102" i="9"/>
  <c r="F102" i="9"/>
  <c r="E102" i="9"/>
  <c r="B102" i="9" s="1"/>
  <c r="H101" i="9"/>
  <c r="G101" i="9"/>
  <c r="F101" i="9"/>
  <c r="E101" i="9"/>
  <c r="B101" i="9" s="1"/>
  <c r="H100" i="9"/>
  <c r="G100" i="9"/>
  <c r="E100" i="9" s="1"/>
  <c r="B100" i="9" s="1"/>
  <c r="F100" i="9"/>
  <c r="H99" i="9"/>
  <c r="G99" i="9"/>
  <c r="F99" i="9"/>
  <c r="H98" i="9"/>
  <c r="G98" i="9"/>
  <c r="F98" i="9"/>
  <c r="E98" i="9"/>
  <c r="B98" i="9" s="1"/>
  <c r="H97" i="9"/>
  <c r="G97" i="9"/>
  <c r="F97" i="9"/>
  <c r="E97" i="9"/>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F91" i="9"/>
  <c r="H90" i="9"/>
  <c r="G90" i="9"/>
  <c r="F90" i="9"/>
  <c r="E90" i="9"/>
  <c r="B90" i="9" s="1"/>
  <c r="H89" i="9"/>
  <c r="G89" i="9"/>
  <c r="F89" i="9"/>
  <c r="E89" i="9"/>
  <c r="H88" i="9"/>
  <c r="G88" i="9"/>
  <c r="E88" i="9" s="1"/>
  <c r="B88" i="9" s="1"/>
  <c r="F88" i="9"/>
  <c r="H87" i="9"/>
  <c r="G87" i="9"/>
  <c r="E87" i="9" s="1"/>
  <c r="F87" i="9"/>
  <c r="B87" i="9"/>
  <c r="H86" i="9"/>
  <c r="G86" i="9"/>
  <c r="F86" i="9"/>
  <c r="E86" i="9"/>
  <c r="B86" i="9" s="1"/>
  <c r="H85" i="9"/>
  <c r="G85" i="9"/>
  <c r="F85" i="9"/>
  <c r="E85" i="9"/>
  <c r="B85" i="9" s="1"/>
  <c r="H84" i="9"/>
  <c r="G84" i="9"/>
  <c r="E84" i="9" s="1"/>
  <c r="B84" i="9" s="1"/>
  <c r="F84" i="9"/>
  <c r="H83" i="9"/>
  <c r="G83" i="9"/>
  <c r="F83" i="9"/>
  <c r="H82" i="9"/>
  <c r="G82" i="9"/>
  <c r="F82" i="9"/>
  <c r="E82" i="9"/>
  <c r="B82" i="9" s="1"/>
  <c r="H81" i="9"/>
  <c r="G81" i="9"/>
  <c r="F81" i="9"/>
  <c r="E81" i="9"/>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F75" i="9"/>
  <c r="H74" i="9"/>
  <c r="G74" i="9"/>
  <c r="F74" i="9"/>
  <c r="E74" i="9"/>
  <c r="B74" i="9" s="1"/>
  <c r="H73" i="9"/>
  <c r="G73" i="9"/>
  <c r="F73" i="9"/>
  <c r="E73" i="9"/>
  <c r="H72" i="9"/>
  <c r="G72" i="9"/>
  <c r="E72" i="9" s="1"/>
  <c r="F72" i="9"/>
  <c r="H71" i="9"/>
  <c r="G71" i="9"/>
  <c r="E71" i="9" s="1"/>
  <c r="F71" i="9"/>
  <c r="B71" i="9"/>
  <c r="H70" i="9"/>
  <c r="G70" i="9"/>
  <c r="F70" i="9"/>
  <c r="E70" i="9"/>
  <c r="B70" i="9" s="1"/>
  <c r="H69" i="9"/>
  <c r="G69" i="9"/>
  <c r="F69" i="9"/>
  <c r="E69" i="9"/>
  <c r="H68" i="9"/>
  <c r="G68" i="9"/>
  <c r="E68" i="9" s="1"/>
  <c r="F68" i="9"/>
  <c r="H67" i="9"/>
  <c r="G67" i="9"/>
  <c r="E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G53" i="9"/>
  <c r="F53" i="9"/>
  <c r="B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F47" i="9"/>
  <c r="H46" i="9"/>
  <c r="G46" i="9"/>
  <c r="F46" i="9"/>
  <c r="H45" i="9"/>
  <c r="E45" i="9" s="1"/>
  <c r="B45" i="9" s="1"/>
  <c r="G45" i="9"/>
  <c r="F45" i="9"/>
  <c r="H44" i="9"/>
  <c r="G44" i="9"/>
  <c r="F44" i="9"/>
  <c r="E44" i="9"/>
  <c r="B44" i="9" s="1"/>
  <c r="H43" i="9"/>
  <c r="G43" i="9"/>
  <c r="F43" i="9"/>
  <c r="H42" i="9"/>
  <c r="G42" i="9"/>
  <c r="F42" i="9"/>
  <c r="H41" i="9"/>
  <c r="E41" i="9" s="1"/>
  <c r="B41" i="9" s="1"/>
  <c r="G41" i="9"/>
  <c r="F41" i="9"/>
  <c r="H40" i="9"/>
  <c r="E40" i="9" s="1"/>
  <c r="B40" i="9" s="1"/>
  <c r="G40" i="9"/>
  <c r="F40" i="9"/>
  <c r="H39" i="9"/>
  <c r="G39" i="9"/>
  <c r="E39" i="9" s="1"/>
  <c r="B39" i="9" s="1"/>
  <c r="F39" i="9"/>
  <c r="H38" i="9"/>
  <c r="G38" i="9"/>
  <c r="E38" i="9" s="1"/>
  <c r="B38" i="9" s="1"/>
  <c r="F38" i="9"/>
  <c r="H37" i="9"/>
  <c r="E37" i="9" s="1"/>
  <c r="G37" i="9"/>
  <c r="F37" i="9"/>
  <c r="B37" i="9"/>
  <c r="H36" i="9"/>
  <c r="G36" i="9"/>
  <c r="F36" i="9"/>
  <c r="E36" i="9"/>
  <c r="B36" i="9" s="1"/>
  <c r="H35" i="9"/>
  <c r="G35" i="9"/>
  <c r="E35" i="9" s="1"/>
  <c r="F35" i="9"/>
  <c r="H34" i="9"/>
  <c r="G34" i="9"/>
  <c r="F34" i="9"/>
  <c r="H33" i="9"/>
  <c r="G33" i="9"/>
  <c r="F33" i="9"/>
  <c r="H32" i="9"/>
  <c r="G32" i="9"/>
  <c r="E32" i="9" s="1"/>
  <c r="B32" i="9" s="1"/>
  <c r="F32" i="9"/>
  <c r="H31" i="9"/>
  <c r="G31" i="9"/>
  <c r="E31" i="9" s="1"/>
  <c r="B31" i="9" s="1"/>
  <c r="F31" i="9"/>
  <c r="H30" i="9"/>
  <c r="G30" i="9"/>
  <c r="E30" i="9" s="1"/>
  <c r="B30" i="9" s="1"/>
  <c r="F30" i="9"/>
  <c r="H29" i="9"/>
  <c r="E29" i="9" s="1"/>
  <c r="G29" i="9"/>
  <c r="F29" i="9"/>
  <c r="B29" i="9"/>
  <c r="H28" i="9"/>
  <c r="E28" i="9" s="1"/>
  <c r="B28" i="9" s="1"/>
  <c r="G28" i="9"/>
  <c r="F28" i="9"/>
  <c r="H27" i="9"/>
  <c r="G27" i="9"/>
  <c r="F27" i="9"/>
  <c r="H26" i="9"/>
  <c r="G26" i="9"/>
  <c r="E26" i="9" s="1"/>
  <c r="B26" i="9" s="1"/>
  <c r="F26" i="9"/>
  <c r="H25" i="9"/>
  <c r="E25" i="9" s="1"/>
  <c r="B25" i="9" s="1"/>
  <c r="G25" i="9"/>
  <c r="F25" i="9"/>
  <c r="H24" i="9"/>
  <c r="G24" i="9"/>
  <c r="F24" i="9"/>
  <c r="E24" i="9"/>
  <c r="B24" i="9" s="1"/>
  <c r="H23" i="9"/>
  <c r="G23" i="9"/>
  <c r="F23" i="9"/>
  <c r="H22" i="9"/>
  <c r="G22" i="9"/>
  <c r="F22" i="9"/>
  <c r="F21" i="9"/>
  <c r="F4" i="9"/>
  <c r="O3" i="9"/>
  <c r="G275" i="9" s="1"/>
  <c r="I3" i="9"/>
  <c r="H3" i="9"/>
  <c r="G3" i="9"/>
  <c r="D101" i="8"/>
  <c r="D95" i="8"/>
  <c r="D90" i="8"/>
  <c r="D85" i="8"/>
  <c r="D80" i="8"/>
  <c r="D75" i="8"/>
  <c r="D70" i="8"/>
  <c r="D65" i="8"/>
  <c r="D60" i="8"/>
  <c r="D55" i="8"/>
  <c r="D50" i="8"/>
  <c r="D49" i="8" s="1"/>
  <c r="D43" i="8" s="1"/>
  <c r="D44" i="8"/>
  <c r="D36" i="8"/>
  <c r="D26" i="8"/>
  <c r="C1501" i="1" s="1"/>
  <c r="G1501" i="1" s="1"/>
  <c r="D18" i="8"/>
  <c r="D8" i="8"/>
  <c r="E44" i="7"/>
  <c r="D44" i="7"/>
  <c r="E39" i="7"/>
  <c r="D39" i="7"/>
  <c r="E38" i="7"/>
  <c r="D38" i="7"/>
  <c r="E30" i="7"/>
  <c r="D30" i="7"/>
  <c r="E23" i="7"/>
  <c r="E22" i="7" s="1"/>
  <c r="D23" i="7"/>
  <c r="D22" i="7" s="1"/>
  <c r="E14" i="7"/>
  <c r="D14" i="7"/>
  <c r="E7" i="7"/>
  <c r="E6" i="7" s="1"/>
  <c r="D7" i="7"/>
  <c r="D6"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E114" i="6" s="1"/>
  <c r="I27" i="3" s="1"/>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E75" i="6"/>
  <c r="F75" i="6"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D250" i="5"/>
  <c r="F249" i="5"/>
  <c r="F248" i="5"/>
  <c r="F247" i="5"/>
  <c r="E246" i="5"/>
  <c r="D1223" i="1" s="1"/>
  <c r="D246" i="5"/>
  <c r="D245" i="5"/>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F79"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1007" i="1" s="1"/>
  <c r="G1007" i="1" s="1"/>
  <c r="D29" i="5"/>
  <c r="F28" i="5"/>
  <c r="F27" i="5"/>
  <c r="F26" i="5"/>
  <c r="F25" i="5"/>
  <c r="F24" i="5"/>
  <c r="F23" i="5"/>
  <c r="F22" i="5"/>
  <c r="F21" i="5"/>
  <c r="F20" i="5"/>
  <c r="E19" i="5"/>
  <c r="D997" i="1" s="1"/>
  <c r="G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38" i="4"/>
  <c r="F637" i="4"/>
  <c r="F634" i="4"/>
  <c r="F633" i="4"/>
  <c r="E632" i="4"/>
  <c r="D632" i="4"/>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D574" i="4"/>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G194" i="9" s="1"/>
  <c r="E194" i="9" s="1"/>
  <c r="B194" i="9" s="1"/>
  <c r="E421" i="4"/>
  <c r="E418" i="4"/>
  <c r="D418" i="4"/>
  <c r="F418" i="4" s="1"/>
  <c r="F417" i="4"/>
  <c r="E417" i="4"/>
  <c r="D417" i="4"/>
  <c r="F416" i="4"/>
  <c r="E416" i="4"/>
  <c r="E643" i="4" s="1"/>
  <c r="D637" i="1" s="1"/>
  <c r="H637" i="1" s="1"/>
  <c r="D416" i="4"/>
  <c r="D643" i="4" s="1"/>
  <c r="F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E298" i="4" s="1"/>
  <c r="D312" i="4"/>
  <c r="F310" i="4"/>
  <c r="F309" i="4"/>
  <c r="F308" i="4"/>
  <c r="F307" i="4"/>
  <c r="F306" i="4"/>
  <c r="F305" i="4"/>
  <c r="F304" i="4"/>
  <c r="E304" i="4"/>
  <c r="E299"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E125" i="4"/>
  <c r="D125" i="4"/>
  <c r="F125" i="4" s="1"/>
  <c r="E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D83" i="4"/>
  <c r="D82" i="4"/>
  <c r="F81" i="4"/>
  <c r="F80" i="4"/>
  <c r="F79" i="4"/>
  <c r="F78" i="4"/>
  <c r="E77" i="4"/>
  <c r="D77" i="4"/>
  <c r="F77" i="4" s="1"/>
  <c r="F76" i="4"/>
  <c r="F75" i="4"/>
  <c r="E74" i="4"/>
  <c r="D74" i="4"/>
  <c r="F73" i="4"/>
  <c r="F72" i="4"/>
  <c r="F71" i="4"/>
  <c r="E71" i="4"/>
  <c r="D71" i="4"/>
  <c r="F70" i="4"/>
  <c r="F69" i="4"/>
  <c r="F68" i="4"/>
  <c r="E68" i="4"/>
  <c r="D68" i="4"/>
  <c r="F67" i="4"/>
  <c r="F66" i="4"/>
  <c r="E65" i="4"/>
  <c r="D65" i="4"/>
  <c r="F65" i="4" s="1"/>
  <c r="F64" i="4"/>
  <c r="F63" i="4"/>
  <c r="E62" i="4"/>
  <c r="D62" i="4"/>
  <c r="F61" i="4"/>
  <c r="F60" i="4"/>
  <c r="F59" i="4"/>
  <c r="E59" i="4"/>
  <c r="D59" i="4"/>
  <c r="F58" i="4"/>
  <c r="F57" i="4"/>
  <c r="F56" i="4"/>
  <c r="F55" i="4"/>
  <c r="E54" i="4"/>
  <c r="D54" i="4"/>
  <c r="F54" i="4" s="1"/>
  <c r="F53" i="4"/>
  <c r="F52" i="4"/>
  <c r="F51" i="4"/>
  <c r="E51" i="4"/>
  <c r="D51" i="4"/>
  <c r="F49" i="4"/>
  <c r="F48" i="4"/>
  <c r="F47" i="4"/>
  <c r="F46" i="4"/>
  <c r="E45" i="4"/>
  <c r="D45" i="4"/>
  <c r="F45" i="4" s="1"/>
  <c r="E44" i="4"/>
  <c r="F43" i="4"/>
  <c r="F42" i="4"/>
  <c r="F41"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I35"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C1576" i="1"/>
  <c r="H1576"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H1524" i="1"/>
  <c r="G1524" i="1"/>
  <c r="C1524" i="1"/>
  <c r="C1523" i="1"/>
  <c r="H1523" i="1" s="1"/>
  <c r="C1522" i="1"/>
  <c r="H1521" i="1"/>
  <c r="C1521" i="1"/>
  <c r="G1521" i="1" s="1"/>
  <c r="H1520" i="1"/>
  <c r="G1520" i="1"/>
  <c r="C1520" i="1"/>
  <c r="C1519" i="1"/>
  <c r="H1519" i="1" s="1"/>
  <c r="C1518" i="1"/>
  <c r="H1516" i="1"/>
  <c r="G1516" i="1"/>
  <c r="C1516" i="1"/>
  <c r="H1515" i="1"/>
  <c r="C1515" i="1"/>
  <c r="G1515" i="1" s="1"/>
  <c r="G1514" i="1"/>
  <c r="C1514" i="1"/>
  <c r="H1514" i="1" s="1"/>
  <c r="C1513" i="1"/>
  <c r="G1513" i="1" s="1"/>
  <c r="H1512" i="1"/>
  <c r="G1512" i="1"/>
  <c r="C1512" i="1"/>
  <c r="C1511" i="1"/>
  <c r="H1511" i="1" s="1"/>
  <c r="C1510" i="1"/>
  <c r="H1510" i="1" s="1"/>
  <c r="H1509" i="1"/>
  <c r="C1509" i="1"/>
  <c r="G1509" i="1" s="1"/>
  <c r="C1508" i="1"/>
  <c r="H1508" i="1" s="1"/>
  <c r="H1507" i="1"/>
  <c r="C1507" i="1"/>
  <c r="G1507" i="1" s="1"/>
  <c r="C1506" i="1"/>
  <c r="H1506" i="1" s="1"/>
  <c r="C1505" i="1"/>
  <c r="G1505" i="1" s="1"/>
  <c r="G1504" i="1"/>
  <c r="C1504" i="1"/>
  <c r="H1504" i="1" s="1"/>
  <c r="C1503" i="1"/>
  <c r="H1503" i="1" s="1"/>
  <c r="C1502" i="1"/>
  <c r="H1502" i="1" s="1"/>
  <c r="H1500" i="1"/>
  <c r="C1500" i="1"/>
  <c r="G1500" i="1" s="1"/>
  <c r="C1498" i="1"/>
  <c r="H1498" i="1" s="1"/>
  <c r="C1497" i="1"/>
  <c r="G1497" i="1" s="1"/>
  <c r="H1496" i="1"/>
  <c r="G1496" i="1"/>
  <c r="C1496" i="1"/>
  <c r="C1495" i="1"/>
  <c r="H1495" i="1" s="1"/>
  <c r="C1494" i="1"/>
  <c r="H1494" i="1" s="1"/>
  <c r="H1493" i="1"/>
  <c r="G1493" i="1"/>
  <c r="C1493" i="1"/>
  <c r="C1492" i="1"/>
  <c r="H1492" i="1" s="1"/>
  <c r="C1491" i="1"/>
  <c r="C1490" i="1"/>
  <c r="G1490" i="1" s="1"/>
  <c r="H1489" i="1"/>
  <c r="G1489" i="1"/>
  <c r="C1489" i="1"/>
  <c r="C1488" i="1"/>
  <c r="H1488" i="1" s="1"/>
  <c r="C1487" i="1"/>
  <c r="C1486" i="1"/>
  <c r="G1486" i="1" s="1"/>
  <c r="C1485" i="1"/>
  <c r="H1485" i="1" s="1"/>
  <c r="C1484" i="1"/>
  <c r="H1484" i="1" s="1"/>
  <c r="C1483" i="1"/>
  <c r="C1482" i="1"/>
  <c r="G1482" i="1" s="1"/>
  <c r="C1480" i="1"/>
  <c r="H1479" i="1"/>
  <c r="G1479" i="1"/>
  <c r="I1479" i="1" s="1"/>
  <c r="D1479" i="1"/>
  <c r="C1479" i="1"/>
  <c r="J1479" i="1" s="1"/>
  <c r="D1478" i="1"/>
  <c r="C1478" i="1"/>
  <c r="H1477" i="1"/>
  <c r="G1477" i="1"/>
  <c r="I1477" i="1" s="1"/>
  <c r="D1477" i="1"/>
  <c r="C1477" i="1"/>
  <c r="J1477" i="1" s="1"/>
  <c r="D1476" i="1"/>
  <c r="C1476" i="1"/>
  <c r="D1475" i="1"/>
  <c r="C1475" i="1"/>
  <c r="H1474" i="1"/>
  <c r="G1474" i="1"/>
  <c r="I1474" i="1" s="1"/>
  <c r="D1474" i="1"/>
  <c r="C1474" i="1"/>
  <c r="J1474" i="1" s="1"/>
  <c r="D1473" i="1"/>
  <c r="C1473" i="1"/>
  <c r="J1473" i="1" s="1"/>
  <c r="H1472" i="1"/>
  <c r="G1472" i="1"/>
  <c r="I1472" i="1" s="1"/>
  <c r="D1472" i="1"/>
  <c r="C1472" i="1"/>
  <c r="J1472" i="1" s="1"/>
  <c r="D1471" i="1"/>
  <c r="C1471" i="1"/>
  <c r="J1471" i="1" s="1"/>
  <c r="D1470" i="1"/>
  <c r="C1470" i="1"/>
  <c r="D1469" i="1"/>
  <c r="C1469" i="1"/>
  <c r="H1468" i="1"/>
  <c r="G1468" i="1"/>
  <c r="I1468" i="1" s="1"/>
  <c r="D1468" i="1"/>
  <c r="C1468" i="1"/>
  <c r="J1468" i="1" s="1"/>
  <c r="D1467" i="1"/>
  <c r="C1467" i="1"/>
  <c r="J1467" i="1" s="1"/>
  <c r="H1466" i="1"/>
  <c r="G1466" i="1"/>
  <c r="I1466" i="1" s="1"/>
  <c r="D1466" i="1"/>
  <c r="C1466" i="1"/>
  <c r="J1466" i="1" s="1"/>
  <c r="J1465" i="1"/>
  <c r="D1465" i="1"/>
  <c r="C1465" i="1"/>
  <c r="H1464" i="1"/>
  <c r="G1464" i="1"/>
  <c r="I1464" i="1" s="1"/>
  <c r="D1464" i="1"/>
  <c r="C1464" i="1"/>
  <c r="J1464" i="1" s="1"/>
  <c r="J1463" i="1"/>
  <c r="D1463" i="1"/>
  <c r="C1463" i="1"/>
  <c r="H1462" i="1"/>
  <c r="G1462" i="1"/>
  <c r="I1462" i="1" s="1"/>
  <c r="D1462" i="1"/>
  <c r="C1462" i="1"/>
  <c r="J1462" i="1" s="1"/>
  <c r="H1461" i="1"/>
  <c r="G1461" i="1"/>
  <c r="D1461" i="1"/>
  <c r="C1461" i="1"/>
  <c r="J1460" i="1"/>
  <c r="D1460" i="1"/>
  <c r="C1460" i="1"/>
  <c r="H1459" i="1"/>
  <c r="G1459" i="1"/>
  <c r="I1459" i="1" s="1"/>
  <c r="D1459" i="1"/>
  <c r="C1459" i="1"/>
  <c r="J1459" i="1" s="1"/>
  <c r="J1458" i="1"/>
  <c r="D1458" i="1"/>
  <c r="C1458" i="1"/>
  <c r="H1457" i="1"/>
  <c r="G1457" i="1"/>
  <c r="D1457" i="1"/>
  <c r="C1457" i="1"/>
  <c r="J1457" i="1" s="1"/>
  <c r="J1456" i="1"/>
  <c r="D1456" i="1"/>
  <c r="C1456" i="1"/>
  <c r="H1455" i="1"/>
  <c r="G1455" i="1"/>
  <c r="D1455" i="1"/>
  <c r="C1455" i="1"/>
  <c r="J1455" i="1" s="1"/>
  <c r="H1454" i="1"/>
  <c r="G1454" i="1"/>
  <c r="D1454" i="1"/>
  <c r="C1454" i="1"/>
  <c r="H1453" i="1"/>
  <c r="G1453" i="1"/>
  <c r="D1453" i="1"/>
  <c r="C1453" i="1"/>
  <c r="J1452" i="1"/>
  <c r="D1452" i="1"/>
  <c r="C1452" i="1"/>
  <c r="H1451" i="1"/>
  <c r="G1451" i="1"/>
  <c r="D1451" i="1"/>
  <c r="C1451" i="1"/>
  <c r="J1451" i="1" s="1"/>
  <c r="J1450" i="1"/>
  <c r="D1450" i="1"/>
  <c r="C1450" i="1"/>
  <c r="H1449" i="1"/>
  <c r="G1449" i="1"/>
  <c r="D1449" i="1"/>
  <c r="C1449" i="1"/>
  <c r="J1449" i="1" s="1"/>
  <c r="J1448" i="1"/>
  <c r="D1448" i="1"/>
  <c r="C1448" i="1"/>
  <c r="H1447" i="1"/>
  <c r="G1447" i="1"/>
  <c r="D1447" i="1"/>
  <c r="C1447" i="1"/>
  <c r="J1447" i="1" s="1"/>
  <c r="J1446" i="1"/>
  <c r="D1446" i="1"/>
  <c r="C1446" i="1"/>
  <c r="G1445" i="1"/>
  <c r="D1445" i="1"/>
  <c r="H1445" i="1" s="1"/>
  <c r="C1445" i="1"/>
  <c r="H1444" i="1"/>
  <c r="D1444" i="1"/>
  <c r="C1444" i="1"/>
  <c r="G1443" i="1"/>
  <c r="I1443" i="1" s="1"/>
  <c r="D1443" i="1"/>
  <c r="H1443" i="1" s="1"/>
  <c r="C1443" i="1"/>
  <c r="H1442" i="1"/>
  <c r="D1442" i="1"/>
  <c r="C1442" i="1"/>
  <c r="G1441" i="1"/>
  <c r="I1441" i="1" s="1"/>
  <c r="D1441" i="1"/>
  <c r="H1441" i="1" s="1"/>
  <c r="C1441" i="1"/>
  <c r="H1440" i="1"/>
  <c r="D1440" i="1"/>
  <c r="C1440" i="1"/>
  <c r="D1439" i="1"/>
  <c r="C1439" i="1"/>
  <c r="G1439" i="1" s="1"/>
  <c r="D1438" i="1"/>
  <c r="C1438" i="1"/>
  <c r="D1434" i="1"/>
  <c r="H1434" i="1" s="1"/>
  <c r="C1434" i="1"/>
  <c r="G1433" i="1"/>
  <c r="D1433" i="1"/>
  <c r="H1433" i="1" s="1"/>
  <c r="C1433" i="1"/>
  <c r="G1432" i="1"/>
  <c r="D1432" i="1"/>
  <c r="H1432" i="1" s="1"/>
  <c r="C1432" i="1"/>
  <c r="D1431" i="1"/>
  <c r="H1431" i="1" s="1"/>
  <c r="C1431" i="1"/>
  <c r="D1430" i="1"/>
  <c r="H1430" i="1" s="1"/>
  <c r="C1430" i="1"/>
  <c r="G1429" i="1"/>
  <c r="D1429" i="1"/>
  <c r="H1429" i="1" s="1"/>
  <c r="C1429" i="1"/>
  <c r="G1428" i="1"/>
  <c r="D1428" i="1"/>
  <c r="H1428" i="1" s="1"/>
  <c r="C1428" i="1"/>
  <c r="D1427" i="1"/>
  <c r="H1427" i="1" s="1"/>
  <c r="C1427" i="1"/>
  <c r="D1426" i="1"/>
  <c r="H1426" i="1" s="1"/>
  <c r="C1426" i="1"/>
  <c r="G1425" i="1"/>
  <c r="D1425" i="1"/>
  <c r="H1425" i="1" s="1"/>
  <c r="C1425" i="1"/>
  <c r="G1424" i="1"/>
  <c r="D1424" i="1"/>
  <c r="H1424" i="1" s="1"/>
  <c r="C1424" i="1"/>
  <c r="D1423" i="1"/>
  <c r="H1423" i="1" s="1"/>
  <c r="C1423" i="1"/>
  <c r="D1422" i="1"/>
  <c r="H1422" i="1" s="1"/>
  <c r="C1422" i="1"/>
  <c r="G1421" i="1"/>
  <c r="D1421" i="1"/>
  <c r="H1421" i="1" s="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D1375" i="1"/>
  <c r="H1375" i="1" s="1"/>
  <c r="C1375" i="1"/>
  <c r="H1374" i="1"/>
  <c r="G1374" i="1"/>
  <c r="D1374" i="1"/>
  <c r="C1374" i="1"/>
  <c r="H1373" i="1"/>
  <c r="G1373" i="1"/>
  <c r="D1373" i="1"/>
  <c r="C1373" i="1"/>
  <c r="H1372" i="1"/>
  <c r="G1372" i="1"/>
  <c r="D1372" i="1"/>
  <c r="C1372" i="1"/>
  <c r="H1371" i="1"/>
  <c r="G1371" i="1"/>
  <c r="D1371" i="1"/>
  <c r="C1371" i="1"/>
  <c r="H1370" i="1"/>
  <c r="G1370" i="1"/>
  <c r="D1370" i="1"/>
  <c r="C1370" i="1"/>
  <c r="D1369" i="1"/>
  <c r="H1369" i="1" s="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H1265" i="1" s="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D1229" i="1"/>
  <c r="G1229" i="1" s="1"/>
  <c r="C1229" i="1"/>
  <c r="H1228" i="1"/>
  <c r="G1228" i="1"/>
  <c r="D1228" i="1"/>
  <c r="C1228" i="1"/>
  <c r="C1227" i="1"/>
  <c r="H1226" i="1"/>
  <c r="G1226" i="1"/>
  <c r="D1226" i="1"/>
  <c r="C1226" i="1"/>
  <c r="H1225" i="1"/>
  <c r="G1225" i="1"/>
  <c r="D1225" i="1"/>
  <c r="C1225" i="1"/>
  <c r="H1224" i="1"/>
  <c r="G1224" i="1"/>
  <c r="D1224" i="1"/>
  <c r="C1224" i="1"/>
  <c r="C1223" i="1"/>
  <c r="C1222" i="1"/>
  <c r="H1221" i="1"/>
  <c r="G1221" i="1"/>
  <c r="D1221" i="1"/>
  <c r="C1221" i="1"/>
  <c r="H1220" i="1"/>
  <c r="G1220" i="1"/>
  <c r="D1220" i="1"/>
  <c r="C1220" i="1"/>
  <c r="H1219" i="1"/>
  <c r="G1219" i="1"/>
  <c r="D1219" i="1"/>
  <c r="C1219" i="1"/>
  <c r="D1218" i="1"/>
  <c r="G1218" i="1" s="1"/>
  <c r="C1218" i="1"/>
  <c r="D1217" i="1"/>
  <c r="H1217" i="1" s="1"/>
  <c r="C1217" i="1"/>
  <c r="D1216" i="1"/>
  <c r="H1216" i="1" s="1"/>
  <c r="C1216" i="1"/>
  <c r="C1215" i="1"/>
  <c r="D1213" i="1"/>
  <c r="H1213" i="1" s="1"/>
  <c r="C1213" i="1"/>
  <c r="D1212" i="1"/>
  <c r="H1212" i="1" s="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D1159" i="1"/>
  <c r="G1159" i="1" s="1"/>
  <c r="C1159" i="1"/>
  <c r="D1158" i="1"/>
  <c r="H1158" i="1" s="1"/>
  <c r="C1158" i="1"/>
  <c r="H1157" i="1"/>
  <c r="D1157" i="1"/>
  <c r="G1157" i="1" s="1"/>
  <c r="C1157" i="1"/>
  <c r="H1156" i="1"/>
  <c r="G1156" i="1"/>
  <c r="D1156" i="1"/>
  <c r="C1156" i="1"/>
  <c r="H1155" i="1"/>
  <c r="G1155" i="1"/>
  <c r="D1155" i="1"/>
  <c r="C1155" i="1"/>
  <c r="C1154" i="1"/>
  <c r="H1151" i="1"/>
  <c r="D1151" i="1"/>
  <c r="G1151" i="1" s="1"/>
  <c r="C1151" i="1"/>
  <c r="H1150" i="1"/>
  <c r="D1150" i="1"/>
  <c r="G1150" i="1" s="1"/>
  <c r="C1150" i="1"/>
  <c r="H1149" i="1"/>
  <c r="D1149" i="1"/>
  <c r="G1149" i="1" s="1"/>
  <c r="C1149"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G1139" i="1"/>
  <c r="D1139" i="1"/>
  <c r="H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G1124"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D1050" i="1"/>
  <c r="G1050" i="1" s="1"/>
  <c r="C1050" i="1"/>
  <c r="H1049" i="1"/>
  <c r="G1049" i="1"/>
  <c r="D1049" i="1"/>
  <c r="C1049" i="1"/>
  <c r="D1048" i="1"/>
  <c r="H1048" i="1" s="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D1032" i="1"/>
  <c r="G1032" i="1" s="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D1012" i="1"/>
  <c r="G1012" i="1" s="1"/>
  <c r="C1012" i="1"/>
  <c r="H1011" i="1"/>
  <c r="G1011" i="1"/>
  <c r="D1011" i="1"/>
  <c r="C1011" i="1"/>
  <c r="H1010" i="1"/>
  <c r="G1010" i="1"/>
  <c r="D1010" i="1"/>
  <c r="C1010" i="1"/>
  <c r="H1009" i="1"/>
  <c r="G1009" i="1"/>
  <c r="D1009" i="1"/>
  <c r="C1009" i="1"/>
  <c r="D1008" i="1"/>
  <c r="G1008" i="1" s="1"/>
  <c r="C1008" i="1"/>
  <c r="C1007" i="1"/>
  <c r="H1006" i="1"/>
  <c r="G1006" i="1"/>
  <c r="D1006" i="1"/>
  <c r="C1006" i="1"/>
  <c r="H1005" i="1"/>
  <c r="G1005" i="1"/>
  <c r="D1005" i="1"/>
  <c r="C1005" i="1"/>
  <c r="H1004" i="1"/>
  <c r="D1004" i="1"/>
  <c r="G1004" i="1" s="1"/>
  <c r="C1004" i="1"/>
  <c r="H1003" i="1"/>
  <c r="G1003" i="1"/>
  <c r="D1003" i="1"/>
  <c r="C1003" i="1"/>
  <c r="H1002" i="1"/>
  <c r="G1002" i="1"/>
  <c r="D1002" i="1"/>
  <c r="C1002" i="1"/>
  <c r="H1001" i="1"/>
  <c r="G1001" i="1"/>
  <c r="D1001" i="1"/>
  <c r="C1001" i="1"/>
  <c r="H1000" i="1"/>
  <c r="D1000" i="1"/>
  <c r="G1000" i="1" s="1"/>
  <c r="C1000" i="1"/>
  <c r="H999" i="1"/>
  <c r="D999" i="1"/>
  <c r="G999" i="1" s="1"/>
  <c r="C999" i="1"/>
  <c r="H998" i="1"/>
  <c r="D998" i="1"/>
  <c r="G998" i="1" s="1"/>
  <c r="C998" i="1"/>
  <c r="C997" i="1"/>
  <c r="H996" i="1"/>
  <c r="D996" i="1"/>
  <c r="G996" i="1" s="1"/>
  <c r="C996" i="1"/>
  <c r="H995" i="1"/>
  <c r="D995" i="1"/>
  <c r="G995" i="1" s="1"/>
  <c r="C995" i="1"/>
  <c r="H994" i="1"/>
  <c r="G994" i="1"/>
  <c r="D994" i="1"/>
  <c r="C994" i="1"/>
  <c r="H993" i="1"/>
  <c r="G993" i="1"/>
  <c r="D993" i="1"/>
  <c r="C993" i="1"/>
  <c r="H992" i="1"/>
  <c r="G992" i="1"/>
  <c r="D992" i="1"/>
  <c r="C992" i="1"/>
  <c r="D991" i="1"/>
  <c r="G991" i="1" s="1"/>
  <c r="C991" i="1"/>
  <c r="D989" i="1"/>
  <c r="H989" i="1" s="1"/>
  <c r="C989" i="1"/>
  <c r="D988" i="1"/>
  <c r="H988" i="1" s="1"/>
  <c r="C988" i="1"/>
  <c r="H987" i="1"/>
  <c r="G987"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D718" i="1"/>
  <c r="G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D689" i="1"/>
  <c r="G689" i="1" s="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H644" i="1"/>
  <c r="G644" i="1"/>
  <c r="D644" i="1"/>
  <c r="C644" i="1"/>
  <c r="D643" i="1"/>
  <c r="H643" i="1" s="1"/>
  <c r="C643" i="1"/>
  <c r="D642" i="1"/>
  <c r="H642" i="1" s="1"/>
  <c r="C642" i="1"/>
  <c r="D641" i="1"/>
  <c r="H641" i="1" s="1"/>
  <c r="C641" i="1"/>
  <c r="C638" i="1"/>
  <c r="C637" i="1"/>
  <c r="H632" i="1"/>
  <c r="D632" i="1"/>
  <c r="G632" i="1" s="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D412" i="1"/>
  <c r="H412" i="1" s="1"/>
  <c r="C412" i="1"/>
  <c r="D411" i="1"/>
  <c r="H411" i="1" s="1"/>
  <c r="C411" i="1"/>
  <c r="G406" i="1"/>
  <c r="D406" i="1"/>
  <c r="H406" i="1" s="1"/>
  <c r="C406" i="1"/>
  <c r="H405"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G289"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D270" i="1"/>
  <c r="H270" i="1" s="1"/>
  <c r="C270" i="1"/>
  <c r="D269" i="1"/>
  <c r="G269" i="1" s="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H189" i="1"/>
  <c r="G189" i="1"/>
  <c r="D189" i="1"/>
  <c r="C189" i="1"/>
  <c r="H188" i="1"/>
  <c r="G188" i="1"/>
  <c r="D188" i="1"/>
  <c r="C188" i="1"/>
  <c r="D187" i="1"/>
  <c r="H187" i="1" s="1"/>
  <c r="C187" i="1"/>
  <c r="G186" i="1"/>
  <c r="D186" i="1"/>
  <c r="H186" i="1" s="1"/>
  <c r="C186" i="1"/>
  <c r="G185" i="1"/>
  <c r="D185" i="1"/>
  <c r="H185" i="1" s="1"/>
  <c r="C185" i="1"/>
  <c r="H184" i="1"/>
  <c r="D184" i="1"/>
  <c r="G184" i="1" s="1"/>
  <c r="C184" i="1"/>
  <c r="D183" i="1"/>
  <c r="H183" i="1" s="1"/>
  <c r="C183" i="1"/>
  <c r="H182" i="1"/>
  <c r="G182" i="1"/>
  <c r="D182" i="1"/>
  <c r="C182" i="1"/>
  <c r="D181" i="1"/>
  <c r="H181" i="1" s="1"/>
  <c r="C181" i="1"/>
  <c r="H180" i="1"/>
  <c r="G180" i="1"/>
  <c r="D180" i="1"/>
  <c r="C180" i="1"/>
  <c r="H179" i="1"/>
  <c r="G179" i="1"/>
  <c r="D179" i="1"/>
  <c r="C179" i="1"/>
  <c r="H178" i="1"/>
  <c r="G178" i="1"/>
  <c r="D178" i="1"/>
  <c r="C178" i="1"/>
  <c r="D177" i="1"/>
  <c r="H177" i="1" s="1"/>
  <c r="C177" i="1"/>
  <c r="D176" i="1"/>
  <c r="H176" i="1" s="1"/>
  <c r="C176" i="1"/>
  <c r="D175" i="1"/>
  <c r="H175" i="1" s="1"/>
  <c r="C175" i="1"/>
  <c r="D174" i="1"/>
  <c r="H174" i="1" s="1"/>
  <c r="C174" i="1"/>
  <c r="D173" i="1"/>
  <c r="H173" i="1" s="1"/>
  <c r="C173" i="1"/>
  <c r="G172" i="1"/>
  <c r="D172" i="1"/>
  <c r="H172" i="1" s="1"/>
  <c r="C172" i="1"/>
  <c r="H171" i="1"/>
  <c r="G171" i="1"/>
  <c r="D171" i="1"/>
  <c r="C171" i="1"/>
  <c r="D170" i="1"/>
  <c r="H170" i="1" s="1"/>
  <c r="C170" i="1"/>
  <c r="D169" i="1"/>
  <c r="H169" i="1" s="1"/>
  <c r="C169" i="1"/>
  <c r="D168" i="1"/>
  <c r="H168" i="1" s="1"/>
  <c r="C168" i="1"/>
  <c r="G167" i="1"/>
  <c r="D167" i="1"/>
  <c r="H167" i="1" s="1"/>
  <c r="C167" i="1"/>
  <c r="D166" i="1"/>
  <c r="H166" i="1" s="1"/>
  <c r="C166" i="1"/>
  <c r="D165" i="1"/>
  <c r="H165" i="1" s="1"/>
  <c r="C165" i="1"/>
  <c r="G164" i="1"/>
  <c r="D164" i="1"/>
  <c r="H164" i="1" s="1"/>
  <c r="C164" i="1"/>
  <c r="D163" i="1"/>
  <c r="H163" i="1" s="1"/>
  <c r="C163" i="1"/>
  <c r="H162" i="1"/>
  <c r="G162" i="1"/>
  <c r="D162" i="1"/>
  <c r="C162" i="1"/>
  <c r="D161" i="1"/>
  <c r="G161" i="1" s="1"/>
  <c r="C161" i="1"/>
  <c r="D160" i="1"/>
  <c r="G160" i="1" s="1"/>
  <c r="C160" i="1"/>
  <c r="D158" i="1"/>
  <c r="G158" i="1" s="1"/>
  <c r="C158" i="1"/>
  <c r="H157" i="1"/>
  <c r="G157" i="1"/>
  <c r="D157" i="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G131" i="1" s="1"/>
  <c r="C131" i="1"/>
  <c r="D130" i="1"/>
  <c r="G130" i="1" s="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G70"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D54" i="1"/>
  <c r="H54" i="1" s="1"/>
  <c r="C54" i="1"/>
  <c r="D53" i="1"/>
  <c r="H53" i="1" s="1"/>
  <c r="C53" i="1"/>
  <c r="H52" i="1"/>
  <c r="G52" i="1"/>
  <c r="D52" i="1"/>
  <c r="C52" i="1"/>
  <c r="H51" i="1"/>
  <c r="G51" i="1"/>
  <c r="D51" i="1"/>
  <c r="C51" i="1"/>
  <c r="D50" i="1"/>
  <c r="H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71" i="1" l="1"/>
  <c r="F74" i="4"/>
  <c r="E294" i="9"/>
  <c r="B294" i="9" s="1"/>
  <c r="E298" i="9"/>
  <c r="B298" i="9" s="1"/>
  <c r="E300" i="9"/>
  <c r="B300" i="9" s="1"/>
  <c r="G1576" i="1"/>
  <c r="H1577" i="1"/>
  <c r="G1508" i="1"/>
  <c r="H1490" i="1"/>
  <c r="D24" i="8"/>
  <c r="C1499" i="1" s="1"/>
  <c r="G1499" i="1" s="1"/>
  <c r="H1486" i="1"/>
  <c r="G1485" i="1"/>
  <c r="H1501" i="1"/>
  <c r="D6" i="8"/>
  <c r="C1481" i="1" s="1"/>
  <c r="H1481" i="1" s="1"/>
  <c r="H1482" i="1"/>
  <c r="G1265" i="1"/>
  <c r="G1241" i="1"/>
  <c r="F250" i="5"/>
  <c r="H1227" i="1"/>
  <c r="G1227" i="1"/>
  <c r="H1223" i="1"/>
  <c r="G1223" i="1"/>
  <c r="H1218" i="1"/>
  <c r="G1216" i="1"/>
  <c r="G1217" i="1"/>
  <c r="E238" i="5"/>
  <c r="D1215" i="1" s="1"/>
  <c r="G1213" i="1"/>
  <c r="G1211" i="1"/>
  <c r="G1212" i="1"/>
  <c r="G1158" i="1"/>
  <c r="H1148" i="1"/>
  <c r="E289" i="9"/>
  <c r="E68" i="5"/>
  <c r="F146" i="5"/>
  <c r="E291" i="9"/>
  <c r="B291" i="9" s="1"/>
  <c r="G1048" i="1"/>
  <c r="D1047" i="1"/>
  <c r="H1050" i="1"/>
  <c r="G1030" i="1"/>
  <c r="H1030" i="1"/>
  <c r="H1007" i="1"/>
  <c r="H1008" i="1"/>
  <c r="F29" i="5"/>
  <c r="H997" i="1"/>
  <c r="F19" i="5"/>
  <c r="H991" i="1"/>
  <c r="E12" i="5"/>
  <c r="D990" i="1" s="1"/>
  <c r="G989" i="1"/>
  <c r="G986" i="1"/>
  <c r="G988" i="1"/>
  <c r="E5" i="7"/>
  <c r="D1437" i="1"/>
  <c r="H1437" i="1" s="1"/>
  <c r="D5" i="7"/>
  <c r="C1436" i="1" s="1"/>
  <c r="C1437" i="1"/>
  <c r="H1439" i="1"/>
  <c r="I1439" i="1" s="1"/>
  <c r="H1438" i="1"/>
  <c r="E27" i="9"/>
  <c r="F215" i="9"/>
  <c r="B215" i="9" s="1"/>
  <c r="E293" i="9"/>
  <c r="B293" i="9" s="1"/>
  <c r="E22" i="9"/>
  <c r="B22" i="9" s="1"/>
  <c r="G1369" i="1"/>
  <c r="G1375" i="1"/>
  <c r="E34" i="9"/>
  <c r="B34" i="9" s="1"/>
  <c r="E275" i="9"/>
  <c r="B275" i="9" s="1"/>
  <c r="E23" i="9"/>
  <c r="B23" i="9" s="1"/>
  <c r="G643" i="1"/>
  <c r="H645" i="1"/>
  <c r="G645" i="1"/>
  <c r="G642" i="1"/>
  <c r="F652" i="4"/>
  <c r="G641" i="1"/>
  <c r="H631" i="1"/>
  <c r="G404" i="1"/>
  <c r="G411" i="1"/>
  <c r="D364" i="1"/>
  <c r="G637" i="1"/>
  <c r="E273" i="9"/>
  <c r="B273" i="9" s="1"/>
  <c r="G412" i="1"/>
  <c r="G270" i="1"/>
  <c r="H269" i="1"/>
  <c r="G206" i="1"/>
  <c r="G207" i="1"/>
  <c r="E196" i="4"/>
  <c r="D192" i="1" s="1"/>
  <c r="G191" i="1"/>
  <c r="G187" i="1"/>
  <c r="F188" i="4"/>
  <c r="B223" i="9"/>
  <c r="E47" i="9"/>
  <c r="B47" i="9" s="1"/>
  <c r="E46" i="9"/>
  <c r="B46" i="9" s="1"/>
  <c r="G183" i="1"/>
  <c r="F221" i="9"/>
  <c r="B221" i="9" s="1"/>
  <c r="G181" i="1"/>
  <c r="E43" i="9"/>
  <c r="B219" i="9"/>
  <c r="E42" i="9"/>
  <c r="B42" i="9" s="1"/>
  <c r="G177" i="1"/>
  <c r="G176" i="1"/>
  <c r="G175" i="1"/>
  <c r="G173" i="1"/>
  <c r="G174" i="1"/>
  <c r="G170" i="1"/>
  <c r="G169" i="1"/>
  <c r="G168" i="1"/>
  <c r="G165" i="1"/>
  <c r="G166" i="1"/>
  <c r="F169" i="4"/>
  <c r="G163" i="1"/>
  <c r="H160" i="1"/>
  <c r="H161" i="1"/>
  <c r="H158" i="1"/>
  <c r="E152" i="4"/>
  <c r="D148" i="1" s="1"/>
  <c r="F159" i="4"/>
  <c r="G149" i="1"/>
  <c r="G150" i="1"/>
  <c r="F153" i="4"/>
  <c r="H132" i="1"/>
  <c r="H130" i="1"/>
  <c r="H131" i="1"/>
  <c r="G79" i="1"/>
  <c r="H79" i="1"/>
  <c r="F62" i="4"/>
  <c r="G54" i="1"/>
  <c r="G50" i="1"/>
  <c r="G53" i="1"/>
  <c r="E287" i="9"/>
  <c r="B287" i="9" s="1"/>
  <c r="E33" i="9"/>
  <c r="B33" i="9" s="1"/>
  <c r="F217" i="9"/>
  <c r="B217" i="9" s="1"/>
  <c r="E288" i="9"/>
  <c r="B288" i="9" s="1"/>
  <c r="I1447" i="1"/>
  <c r="I1449" i="1"/>
  <c r="I1451" i="1"/>
  <c r="I1455" i="1"/>
  <c r="I1457" i="1"/>
  <c r="H1470" i="1"/>
  <c r="G1470" i="1"/>
  <c r="H1476" i="1"/>
  <c r="G1476" i="1"/>
  <c r="H1478" i="1"/>
  <c r="G1478" i="1"/>
  <c r="I1478" i="1" s="1"/>
  <c r="H1480" i="1"/>
  <c r="H1518" i="1"/>
  <c r="G1518" i="1"/>
  <c r="G1480" i="1"/>
  <c r="G1484" i="1"/>
  <c r="G1488" i="1"/>
  <c r="G1492" i="1"/>
  <c r="G1498" i="1"/>
  <c r="G1506" i="1"/>
  <c r="G1423" i="1"/>
  <c r="G1427" i="1"/>
  <c r="G1431" i="1"/>
  <c r="G1438" i="1"/>
  <c r="J1439" i="1"/>
  <c r="J1441" i="1"/>
  <c r="J1443" i="1"/>
  <c r="H1446" i="1"/>
  <c r="G1446" i="1"/>
  <c r="I1446" i="1" s="1"/>
  <c r="H1448" i="1"/>
  <c r="G1448" i="1"/>
  <c r="H1450" i="1"/>
  <c r="G1450" i="1"/>
  <c r="I1450" i="1" s="1"/>
  <c r="H1452" i="1"/>
  <c r="G1452" i="1"/>
  <c r="H1456" i="1"/>
  <c r="G1456" i="1"/>
  <c r="I1456" i="1" s="1"/>
  <c r="H1458" i="1"/>
  <c r="G1458" i="1"/>
  <c r="H1460" i="1"/>
  <c r="G1460" i="1"/>
  <c r="H1463" i="1"/>
  <c r="G1463" i="1"/>
  <c r="H1465" i="1"/>
  <c r="G1465" i="1"/>
  <c r="H1467" i="1"/>
  <c r="G1467" i="1"/>
  <c r="H1469" i="1"/>
  <c r="G1469" i="1"/>
  <c r="H1471" i="1"/>
  <c r="G1471" i="1"/>
  <c r="H1473" i="1"/>
  <c r="G1473" i="1"/>
  <c r="H1475" i="1"/>
  <c r="G1475" i="1"/>
  <c r="H1526" i="1"/>
  <c r="G1526" i="1"/>
  <c r="G1422" i="1"/>
  <c r="G1426" i="1"/>
  <c r="G1430" i="1"/>
  <c r="G1434" i="1"/>
  <c r="G1437" i="1"/>
  <c r="G1440" i="1"/>
  <c r="I1440" i="1" s="1"/>
  <c r="J1440" i="1"/>
  <c r="G1442" i="1"/>
  <c r="I1442" i="1" s="1"/>
  <c r="J1442" i="1"/>
  <c r="G1444" i="1"/>
  <c r="I1444" i="1" s="1"/>
  <c r="J1444" i="1"/>
  <c r="J1445" i="1"/>
  <c r="J1476" i="1"/>
  <c r="J1478" i="1"/>
  <c r="H1483" i="1"/>
  <c r="G1483" i="1"/>
  <c r="H1487" i="1"/>
  <c r="G1487" i="1"/>
  <c r="H1491" i="1"/>
  <c r="G1491" i="1"/>
  <c r="G1495" i="1"/>
  <c r="G1503" i="1"/>
  <c r="G1511" i="1"/>
  <c r="H1522" i="1"/>
  <c r="G1522" i="1"/>
  <c r="D50" i="4"/>
  <c r="D363" i="4"/>
  <c r="E644" i="4"/>
  <c r="D638" i="1" s="1"/>
  <c r="D515" i="4"/>
  <c r="F522" i="4"/>
  <c r="D625" i="4"/>
  <c r="F632" i="4"/>
  <c r="F70" i="5"/>
  <c r="D69" i="5"/>
  <c r="E177" i="5"/>
  <c r="F180" i="5"/>
  <c r="F207" i="5"/>
  <c r="D206" i="5"/>
  <c r="F114" i="6"/>
  <c r="H27" i="3"/>
  <c r="G1494" i="1"/>
  <c r="H1497" i="1"/>
  <c r="G1502" i="1"/>
  <c r="H1505" i="1"/>
  <c r="G1510" i="1"/>
  <c r="H1513" i="1"/>
  <c r="G1519" i="1"/>
  <c r="G1523" i="1"/>
  <c r="G1527" i="1"/>
  <c r="G1531" i="1"/>
  <c r="G1535" i="1"/>
  <c r="G1539" i="1"/>
  <c r="G1543" i="1"/>
  <c r="G1547" i="1"/>
  <c r="G1551" i="1"/>
  <c r="G1555" i="1"/>
  <c r="G1559" i="1"/>
  <c r="G1563" i="1"/>
  <c r="G1567" i="1"/>
  <c r="G1571" i="1"/>
  <c r="G1575" i="1"/>
  <c r="G1579" i="1"/>
  <c r="D106" i="4"/>
  <c r="F134" i="4"/>
  <c r="D133" i="4"/>
  <c r="D224" i="4"/>
  <c r="F264" i="4"/>
  <c r="D263" i="4"/>
  <c r="E420" i="4"/>
  <c r="F530" i="4"/>
  <c r="D529" i="4"/>
  <c r="E50" i="4"/>
  <c r="D46" i="1" s="1"/>
  <c r="E163" i="4"/>
  <c r="D311" i="4"/>
  <c r="E363" i="4"/>
  <c r="F460" i="4"/>
  <c r="D459" i="4"/>
  <c r="E529" i="4"/>
  <c r="F594" i="4"/>
  <c r="D593" i="4"/>
  <c r="F8" i="5"/>
  <c r="F246" i="5"/>
  <c r="E245" i="5"/>
  <c r="D1222" i="1" s="1"/>
  <c r="D5" i="6"/>
  <c r="F10" i="6"/>
  <c r="G316" i="9"/>
  <c r="E316" i="9" s="1"/>
  <c r="H29" i="3"/>
  <c r="G202" i="9"/>
  <c r="E202" i="9" s="1"/>
  <c r="B202" i="9" s="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7" i="4"/>
  <c r="F40" i="4"/>
  <c r="F83" i="4"/>
  <c r="E82" i="4"/>
  <c r="D78" i="1" s="1"/>
  <c r="F216" i="4"/>
  <c r="D215" i="4"/>
  <c r="D567" i="4"/>
  <c r="F574" i="4"/>
  <c r="G308" i="9"/>
  <c r="D176" i="5"/>
  <c r="D237" i="5"/>
  <c r="E141" i="6"/>
  <c r="I24" i="3"/>
  <c r="E143" i="9"/>
  <c r="B143" i="9" s="1"/>
  <c r="G206" i="9"/>
  <c r="E206" i="9" s="1"/>
  <c r="B206" i="9" s="1"/>
  <c r="B68" i="9"/>
  <c r="G210" i="9"/>
  <c r="E210" i="9" s="1"/>
  <c r="B210" i="9" s="1"/>
  <c r="D44" i="4"/>
  <c r="D124" i="4"/>
  <c r="D152" i="4"/>
  <c r="D196" i="4"/>
  <c r="D299" i="4"/>
  <c r="D351" i="4"/>
  <c r="D580" i="4"/>
  <c r="D12" i="5"/>
  <c r="D7" i="5" s="1"/>
  <c r="D78" i="5"/>
  <c r="E290" i="9"/>
  <c r="B290" i="9" s="1"/>
  <c r="D134" i="5"/>
  <c r="B27" i="9"/>
  <c r="B35" i="9"/>
  <c r="B43" i="9"/>
  <c r="B51" i="9"/>
  <c r="B59" i="9"/>
  <c r="B67" i="9"/>
  <c r="D163" i="4"/>
  <c r="D421" i="4"/>
  <c r="F603" i="4"/>
  <c r="F149" i="5"/>
  <c r="E310" i="9"/>
  <c r="B310" i="9" s="1"/>
  <c r="D35" i="6"/>
  <c r="B72" i="9"/>
  <c r="E75" i="9"/>
  <c r="B75" i="9" s="1"/>
  <c r="B81" i="9"/>
  <c r="E91" i="9"/>
  <c r="B91" i="9" s="1"/>
  <c r="B97" i="9"/>
  <c r="E107" i="9"/>
  <c r="B107" i="9" s="1"/>
  <c r="B113" i="9"/>
  <c r="E123" i="9"/>
  <c r="B123" i="9" s="1"/>
  <c r="B129" i="9"/>
  <c r="E139" i="9"/>
  <c r="B139" i="9" s="1"/>
  <c r="E151" i="9"/>
  <c r="B151" i="9" s="1"/>
  <c r="B157" i="9"/>
  <c r="L192" i="9"/>
  <c r="F192" i="9" s="1"/>
  <c r="G200" i="9"/>
  <c r="E200" i="9" s="1"/>
  <c r="B200" i="9" s="1"/>
  <c r="G208" i="9"/>
  <c r="E208" i="9" s="1"/>
  <c r="B208" i="9" s="1"/>
  <c r="G198" i="9"/>
  <c r="E198" i="9" s="1"/>
  <c r="B198" i="9" s="1"/>
  <c r="M213" i="9"/>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E166" i="9" s="1"/>
  <c r="B166" i="9" s="1"/>
  <c r="H165" i="9"/>
  <c r="G165" i="9"/>
  <c r="G164" i="9"/>
  <c r="E164" i="9" s="1"/>
  <c r="B164" i="9" s="1"/>
  <c r="G163" i="9"/>
  <c r="E163" i="9" s="1"/>
  <c r="B163" i="9" s="1"/>
  <c r="G162" i="9"/>
  <c r="E162" i="9" s="1"/>
  <c r="B162" i="9" s="1"/>
  <c r="G161" i="9"/>
  <c r="E161" i="9" s="1"/>
  <c r="B161" i="9" s="1"/>
  <c r="I10" i="9"/>
  <c r="B69" i="9"/>
  <c r="B73" i="9"/>
  <c r="E83" i="9"/>
  <c r="B83" i="9" s="1"/>
  <c r="B89" i="9"/>
  <c r="E99" i="9"/>
  <c r="B99" i="9" s="1"/>
  <c r="B105" i="9"/>
  <c r="E115" i="9"/>
  <c r="B115" i="9" s="1"/>
  <c r="B121" i="9"/>
  <c r="E131" i="9"/>
  <c r="B131" i="9" s="1"/>
  <c r="B137" i="9"/>
  <c r="B149" i="9"/>
  <c r="E159" i="9"/>
  <c r="B159" i="9" s="1"/>
  <c r="G196" i="9"/>
  <c r="E196" i="9" s="1"/>
  <c r="B196" i="9" s="1"/>
  <c r="G204" i="9"/>
  <c r="E204" i="9" s="1"/>
  <c r="B204" i="9" s="1"/>
  <c r="G212" i="9"/>
  <c r="E212" i="9" s="1"/>
  <c r="B212" i="9" s="1"/>
  <c r="B284" i="9"/>
  <c r="B289" i="9"/>
  <c r="F277" i="9"/>
  <c r="B297" i="9"/>
  <c r="H1499" i="1" l="1"/>
  <c r="D42" i="8"/>
  <c r="I34" i="3" s="1"/>
  <c r="G1481" i="1"/>
  <c r="F238" i="5"/>
  <c r="H1215" i="1"/>
  <c r="G1215" i="1"/>
  <c r="I21" i="3"/>
  <c r="D1046" i="1"/>
  <c r="E7" i="5"/>
  <c r="I20" i="3" s="1"/>
  <c r="I29" i="3"/>
  <c r="D1436" i="1"/>
  <c r="H1436" i="1" s="1"/>
  <c r="F213" i="9"/>
  <c r="B213" i="9" s="1"/>
  <c r="G364" i="1"/>
  <c r="H364" i="1"/>
  <c r="F644" i="4"/>
  <c r="H20" i="3"/>
  <c r="C985" i="1"/>
  <c r="F163" i="4"/>
  <c r="C159" i="1"/>
  <c r="F134" i="5"/>
  <c r="C1112" i="1"/>
  <c r="F580" i="4"/>
  <c r="C574" i="1"/>
  <c r="G21" i="9"/>
  <c r="H21" i="9"/>
  <c r="D151" i="4"/>
  <c r="F152" i="4"/>
  <c r="C148" i="1"/>
  <c r="H22" i="3"/>
  <c r="D175" i="5"/>
  <c r="C1153" i="1"/>
  <c r="F567" i="4"/>
  <c r="C561" i="1"/>
  <c r="B316" i="9"/>
  <c r="E315" i="9"/>
  <c r="I10" i="3" s="1"/>
  <c r="F593" i="4"/>
  <c r="C587" i="1"/>
  <c r="F263" i="4"/>
  <c r="C259" i="1"/>
  <c r="F245" i="5"/>
  <c r="H308" i="9"/>
  <c r="E308" i="9" s="1"/>
  <c r="B308" i="9" s="1"/>
  <c r="E176" i="5"/>
  <c r="F177" i="5"/>
  <c r="D1154" i="1"/>
  <c r="F625" i="4"/>
  <c r="C619" i="1"/>
  <c r="F363" i="4"/>
  <c r="C358" i="1"/>
  <c r="D350" i="4"/>
  <c r="F351" i="4"/>
  <c r="C346" i="1"/>
  <c r="F124" i="4"/>
  <c r="C120" i="1"/>
  <c r="F215" i="4"/>
  <c r="C211" i="1"/>
  <c r="E350" i="4"/>
  <c r="D358" i="1"/>
  <c r="F529" i="4"/>
  <c r="D528" i="4"/>
  <c r="C523" i="1"/>
  <c r="F106" i="4"/>
  <c r="C102" i="1"/>
  <c r="G311" i="9"/>
  <c r="E311" i="9" s="1"/>
  <c r="B311" i="9" s="1"/>
  <c r="F206" i="5"/>
  <c r="C1183" i="1"/>
  <c r="F69" i="5"/>
  <c r="D68" i="5"/>
  <c r="C1047" i="1"/>
  <c r="F50" i="4"/>
  <c r="C46" i="1"/>
  <c r="I1473" i="1"/>
  <c r="I1465" i="1"/>
  <c r="I1460" i="1"/>
  <c r="E165" i="9"/>
  <c r="B165" i="9" s="1"/>
  <c r="F78" i="5"/>
  <c r="C1056" i="1"/>
  <c r="D298" i="4"/>
  <c r="F299" i="4"/>
  <c r="C294" i="1"/>
  <c r="F44" i="4"/>
  <c r="C40" i="1"/>
  <c r="K1451" i="9"/>
  <c r="I28" i="3"/>
  <c r="D1435" i="1"/>
  <c r="E6" i="5"/>
  <c r="F7" i="4"/>
  <c r="D6" i="4"/>
  <c r="C3" i="1"/>
  <c r="G318" i="9"/>
  <c r="E318" i="9" s="1"/>
  <c r="D141" i="6"/>
  <c r="H24" i="3"/>
  <c r="F5" i="6"/>
  <c r="C1299" i="1"/>
  <c r="E528" i="4"/>
  <c r="D523" i="1"/>
  <c r="F311" i="4"/>
  <c r="C306" i="1"/>
  <c r="F224" i="4"/>
  <c r="C220" i="1"/>
  <c r="F82" i="4"/>
  <c r="F515" i="4"/>
  <c r="C509" i="1"/>
  <c r="F35" i="6"/>
  <c r="H25" i="3"/>
  <c r="C1329" i="1"/>
  <c r="F421" i="4"/>
  <c r="D420" i="4"/>
  <c r="C415" i="1"/>
  <c r="F12" i="5"/>
  <c r="C990" i="1"/>
  <c r="F196" i="4"/>
  <c r="C192" i="1"/>
  <c r="H23" i="3"/>
  <c r="C1214" i="1"/>
  <c r="H78" i="1"/>
  <c r="G78" i="1"/>
  <c r="E6" i="4"/>
  <c r="H1222" i="1"/>
  <c r="G1222" i="1"/>
  <c r="F459" i="4"/>
  <c r="C453" i="1"/>
  <c r="E151" i="4"/>
  <c r="D159" i="1"/>
  <c r="E635" i="4"/>
  <c r="D629" i="1" s="1"/>
  <c r="D414" i="1"/>
  <c r="F133" i="4"/>
  <c r="C129" i="1"/>
  <c r="H638" i="1"/>
  <c r="G638" i="1"/>
  <c r="E237" i="5"/>
  <c r="F237" i="5" s="1"/>
  <c r="I1471" i="1"/>
  <c r="I1467" i="1"/>
  <c r="I1463" i="1"/>
  <c r="I1458" i="1"/>
  <c r="I1452" i="1"/>
  <c r="I1448" i="1"/>
  <c r="I1476" i="1"/>
  <c r="G314" i="9" l="1"/>
  <c r="E314" i="9" s="1"/>
  <c r="B314" i="9" s="1"/>
  <c r="C1517" i="1"/>
  <c r="H1517" i="1" s="1"/>
  <c r="G313" i="9"/>
  <c r="E313" i="9" s="1"/>
  <c r="B313" i="9" s="1"/>
  <c r="D985" i="1"/>
  <c r="H985" i="1" s="1"/>
  <c r="F7" i="5"/>
  <c r="G1436" i="1"/>
  <c r="H129" i="1"/>
  <c r="G129" i="1"/>
  <c r="H1299" i="1"/>
  <c r="G1299" i="1"/>
  <c r="I23" i="3"/>
  <c r="D1214" i="1"/>
  <c r="G1214" i="1" s="1"/>
  <c r="H192" i="1"/>
  <c r="G192" i="1"/>
  <c r="H415" i="1"/>
  <c r="G415" i="1"/>
  <c r="H3" i="1"/>
  <c r="G3" i="1"/>
  <c r="H40" i="1"/>
  <c r="G40" i="1"/>
  <c r="D407" i="4"/>
  <c r="F298" i="4"/>
  <c r="C293" i="1"/>
  <c r="H1183" i="1"/>
  <c r="G1183" i="1"/>
  <c r="H259" i="1"/>
  <c r="G259" i="1"/>
  <c r="H148" i="1"/>
  <c r="G148" i="1"/>
  <c r="E21" i="9"/>
  <c r="E317" i="9"/>
  <c r="B318" i="9"/>
  <c r="H46" i="1"/>
  <c r="G46" i="1"/>
  <c r="H346" i="1"/>
  <c r="G346" i="1"/>
  <c r="H1154" i="1"/>
  <c r="G1154" i="1"/>
  <c r="I17" i="3"/>
  <c r="E289" i="4"/>
  <c r="D147" i="1"/>
  <c r="H453" i="1"/>
  <c r="G453" i="1"/>
  <c r="I16" i="3"/>
  <c r="E290" i="4"/>
  <c r="D286" i="1" s="1"/>
  <c r="E412" i="4"/>
  <c r="D2" i="1"/>
  <c r="F420" i="4"/>
  <c r="D635" i="4"/>
  <c r="C414" i="1"/>
  <c r="H220" i="1"/>
  <c r="G220" i="1"/>
  <c r="D412" i="4"/>
  <c r="F6" i="4"/>
  <c r="H16" i="3"/>
  <c r="C2" i="1"/>
  <c r="D984" i="1"/>
  <c r="H1056" i="1"/>
  <c r="G1056" i="1"/>
  <c r="H1047" i="1"/>
  <c r="G1047" i="1"/>
  <c r="H523" i="1"/>
  <c r="G523" i="1"/>
  <c r="E408" i="4"/>
  <c r="D403" i="1" s="1"/>
  <c r="D345" i="1"/>
  <c r="E407" i="4"/>
  <c r="D402" i="1" s="1"/>
  <c r="H120" i="1"/>
  <c r="G120" i="1"/>
  <c r="D408" i="4"/>
  <c r="F350" i="4"/>
  <c r="C345" i="1"/>
  <c r="H619" i="1"/>
  <c r="G619" i="1"/>
  <c r="I22" i="3"/>
  <c r="E175" i="5"/>
  <c r="D1152" i="1" s="1"/>
  <c r="D1153" i="1"/>
  <c r="G1153" i="1" s="1"/>
  <c r="H19" i="9"/>
  <c r="E19" i="9" s="1"/>
  <c r="B19" i="9" s="1"/>
  <c r="C1152" i="1"/>
  <c r="H574" i="1"/>
  <c r="G574" i="1"/>
  <c r="H159" i="1"/>
  <c r="G159" i="1"/>
  <c r="H990" i="1"/>
  <c r="G990" i="1"/>
  <c r="H509" i="1"/>
  <c r="G509" i="1"/>
  <c r="E636" i="4"/>
  <c r="D630" i="1" s="1"/>
  <c r="D522" i="1"/>
  <c r="F141" i="6"/>
  <c r="H28" i="3"/>
  <c r="C1435" i="1"/>
  <c r="H294" i="1"/>
  <c r="G294" i="1"/>
  <c r="H21" i="3"/>
  <c r="F68" i="5"/>
  <c r="C1046" i="1"/>
  <c r="D636" i="4"/>
  <c r="F528" i="4"/>
  <c r="C522" i="1"/>
  <c r="H211" i="1"/>
  <c r="G211" i="1"/>
  <c r="H587" i="1"/>
  <c r="G587" i="1"/>
  <c r="H561" i="1"/>
  <c r="G561" i="1"/>
  <c r="F176" i="5"/>
  <c r="H17" i="3"/>
  <c r="D289" i="4"/>
  <c r="F151" i="4"/>
  <c r="C147" i="1"/>
  <c r="D6" i="5"/>
  <c r="H1329" i="1"/>
  <c r="G1329" i="1"/>
  <c r="H306" i="1"/>
  <c r="G306" i="1"/>
  <c r="H102" i="1"/>
  <c r="G102" i="1"/>
  <c r="H358" i="1"/>
  <c r="G358" i="1"/>
  <c r="H1112" i="1"/>
  <c r="G1112" i="1"/>
  <c r="G1517" i="1" l="1"/>
  <c r="E312" i="9"/>
  <c r="H11" i="3"/>
  <c r="I11" i="3" s="1"/>
  <c r="G985" i="1"/>
  <c r="D291" i="4"/>
  <c r="F289" i="4"/>
  <c r="D413" i="4"/>
  <c r="C285" i="1"/>
  <c r="H1046" i="1"/>
  <c r="G1046" i="1"/>
  <c r="F408" i="4"/>
  <c r="C403" i="1"/>
  <c r="E413" i="4"/>
  <c r="E414" i="4" s="1"/>
  <c r="D409" i="1" s="1"/>
  <c r="E291" i="4"/>
  <c r="D287" i="1" s="1"/>
  <c r="D285" i="1"/>
  <c r="B21" i="9"/>
  <c r="H1153" i="1"/>
  <c r="H1214" i="1"/>
  <c r="G285" i="9"/>
  <c r="E285" i="9" s="1"/>
  <c r="B285" i="9" s="1"/>
  <c r="G278" i="9"/>
  <c r="F6" i="5"/>
  <c r="C984" i="1"/>
  <c r="H1435" i="1"/>
  <c r="G1435" i="1"/>
  <c r="H278" i="9"/>
  <c r="H293" i="1"/>
  <c r="G293" i="1"/>
  <c r="H9" i="3"/>
  <c r="H522" i="1"/>
  <c r="G522" i="1"/>
  <c r="H147" i="1"/>
  <c r="G147" i="1"/>
  <c r="H1152" i="1"/>
  <c r="G1152" i="1"/>
  <c r="H345" i="1"/>
  <c r="G345" i="1"/>
  <c r="H2" i="1"/>
  <c r="G2" i="1"/>
  <c r="H414" i="1"/>
  <c r="G414" i="1"/>
  <c r="E639" i="4"/>
  <c r="D407" i="1"/>
  <c r="F636" i="4"/>
  <c r="C630" i="1"/>
  <c r="F175" i="5"/>
  <c r="D290" i="4"/>
  <c r="D639" i="4"/>
  <c r="D414" i="4"/>
  <c r="F412" i="4"/>
  <c r="C407" i="1"/>
  <c r="F635" i="4"/>
  <c r="C629" i="1"/>
  <c r="F407" i="4"/>
  <c r="C402" i="1"/>
  <c r="N3" i="9" l="1"/>
  <c r="E278" i="9"/>
  <c r="B278" i="9" s="1"/>
  <c r="F639" i="4"/>
  <c r="C633" i="1"/>
  <c r="H402" i="1"/>
  <c r="G402" i="1"/>
  <c r="H407" i="1"/>
  <c r="G407" i="1"/>
  <c r="F290" i="4"/>
  <c r="C286" i="1"/>
  <c r="D633" i="1"/>
  <c r="H8" i="3"/>
  <c r="H984" i="1"/>
  <c r="G984" i="1"/>
  <c r="H403" i="1"/>
  <c r="G403" i="1"/>
  <c r="H285" i="1"/>
  <c r="G285" i="1"/>
  <c r="D640" i="4"/>
  <c r="D415" i="4"/>
  <c r="F413" i="4"/>
  <c r="C408" i="1"/>
  <c r="H629" i="1"/>
  <c r="G629" i="1"/>
  <c r="F414" i="4"/>
  <c r="C409" i="1"/>
  <c r="H630" i="1"/>
  <c r="G630" i="1"/>
  <c r="K3" i="9"/>
  <c r="I9" i="3"/>
  <c r="E640" i="4"/>
  <c r="E641" i="4" s="1"/>
  <c r="E415" i="4"/>
  <c r="D410" i="1" s="1"/>
  <c r="D408" i="1"/>
  <c r="F291" i="4"/>
  <c r="C287" i="1"/>
  <c r="E277" i="9" l="1"/>
  <c r="I8" i="3" s="1"/>
  <c r="D635" i="1"/>
  <c r="M3" i="9"/>
  <c r="F415" i="4"/>
  <c r="C410" i="1"/>
  <c r="D642" i="4"/>
  <c r="F640" i="4"/>
  <c r="C634" i="1"/>
  <c r="H633" i="1"/>
  <c r="G633" i="1"/>
  <c r="H409" i="1"/>
  <c r="G409" i="1"/>
  <c r="H408" i="1"/>
  <c r="G408" i="1"/>
  <c r="H287" i="1"/>
  <c r="G287" i="1"/>
  <c r="E642" i="4"/>
  <c r="D634" i="1"/>
  <c r="H286" i="1"/>
  <c r="G286" i="1"/>
  <c r="D641" i="4"/>
  <c r="D645" i="4" l="1"/>
  <c r="F641" i="4"/>
  <c r="C635" i="1"/>
  <c r="D646" i="4"/>
  <c r="F642" i="4"/>
  <c r="C636" i="1"/>
  <c r="E646" i="4"/>
  <c r="D636" i="1"/>
  <c r="H410" i="1"/>
  <c r="G410" i="1"/>
  <c r="H634" i="1"/>
  <c r="G634" i="1"/>
  <c r="E645" i="4"/>
  <c r="G276" i="9" s="1"/>
  <c r="E276" i="9" s="1"/>
  <c r="B276" i="9" s="1"/>
  <c r="I19" i="3" l="1"/>
  <c r="D640" i="1"/>
  <c r="H636" i="1"/>
  <c r="G636" i="1"/>
  <c r="H635" i="1"/>
  <c r="G635" i="1"/>
  <c r="H7" i="3"/>
  <c r="I18" i="3"/>
  <c r="D639" i="1"/>
  <c r="H19" i="3"/>
  <c r="F646" i="4"/>
  <c r="C640" i="1"/>
  <c r="H18" i="3"/>
  <c r="F645" i="4"/>
  <c r="C639" i="1"/>
  <c r="H639" i="1" l="1"/>
  <c r="G639" i="1"/>
  <c r="H640" i="1"/>
  <c r="G640" i="1"/>
  <c r="J3" i="9"/>
  <c r="G274" i="9" l="1"/>
  <c r="L272" i="9"/>
  <c r="H274" i="9"/>
  <c r="M272" i="9"/>
  <c r="H18" i="9"/>
  <c r="G18" i="9"/>
  <c r="E18" i="9" s="1"/>
  <c r="B18" i="9" s="1"/>
  <c r="L15" i="9"/>
  <c r="K5" i="9"/>
  <c r="H17" i="9"/>
  <c r="I11" i="9"/>
  <c r="M16" i="9"/>
  <c r="K13" i="9"/>
  <c r="J10" i="9"/>
  <c r="I7" i="9"/>
  <c r="K9" i="9"/>
  <c r="J6" i="9"/>
  <c r="K10" i="9"/>
  <c r="G16" i="9"/>
  <c r="J8" i="9"/>
  <c r="I13" i="9"/>
  <c r="K6" i="9"/>
  <c r="J11" i="9"/>
  <c r="I17" i="9"/>
  <c r="I9" i="9"/>
  <c r="G15" i="9"/>
  <c r="J9" i="9"/>
  <c r="H15" i="9"/>
  <c r="G17" i="9"/>
  <c r="J7" i="9"/>
  <c r="I12" i="9"/>
  <c r="I5" i="9"/>
  <c r="K11" i="9"/>
  <c r="H16" i="9"/>
  <c r="J5" i="9"/>
  <c r="L16" i="9"/>
  <c r="F16" i="9" s="1"/>
  <c r="I8" i="9"/>
  <c r="M15" i="9"/>
  <c r="K7" i="9"/>
  <c r="J12" i="9"/>
  <c r="J17" i="9"/>
  <c r="I6" i="9"/>
  <c r="K12" i="9"/>
  <c r="K8" i="9"/>
  <c r="J13" i="9"/>
  <c r="E8" i="9" l="1"/>
  <c r="B8" i="9" s="1"/>
  <c r="E16" i="9"/>
  <c r="B16" i="9" s="1"/>
  <c r="E15" i="9"/>
  <c r="E274" i="9"/>
  <c r="B274" i="9" s="1"/>
  <c r="F272" i="9"/>
  <c r="F20" i="9" s="1"/>
  <c r="E6" i="9"/>
  <c r="B6" i="9" s="1"/>
  <c r="E9" i="9"/>
  <c r="B9" i="9" s="1"/>
  <c r="E13" i="9"/>
  <c r="B13" i="9" s="1"/>
  <c r="E17" i="9"/>
  <c r="B17" i="9" s="1"/>
  <c r="E5" i="9"/>
  <c r="F15" i="9"/>
  <c r="F14" i="9" s="1"/>
  <c r="E12" i="9"/>
  <c r="B12" i="9" s="1"/>
  <c r="E7" i="9"/>
  <c r="B7" i="9" s="1"/>
  <c r="E11" i="9"/>
  <c r="B11" i="9" s="1"/>
  <c r="E10" i="9"/>
  <c r="B10" i="9" s="1"/>
  <c r="E20" i="9"/>
  <c r="I7" i="3" s="1"/>
  <c r="E14" i="9" l="1"/>
  <c r="B272" i="9"/>
  <c r="B15" i="9"/>
  <c r="E4" i="9"/>
  <c r="B5" i="9"/>
  <c r="F3"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<sst xmlns="http://schemas.openxmlformats.org/spreadsheetml/2006/main" count="4374" uniqueCount="3427">
  <si>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</si>
  <si>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</si>
  <si>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</si>
  <si>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</si>
  <si>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</si>
  <si>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</si>
  <si>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</si>
  <si>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</si>
  <si>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</si>
  <si>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</si>
  <si>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</si>
  <si>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</si>
  <si>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</si>
  <si>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</si>
  <si>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</si>
  <si>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</si>
  <si>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</si>
  <si>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</si>
  <si>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</si>
  <si>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</si>
  <si>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</si>
  <si>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</si>
  <si>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</si>
  <si>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</si>
  <si>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</si>
  <si>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</si>
  <si>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</si>
  <si>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</si>
  <si>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</si>
  <si>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</si>
  <si>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</si>
  <si>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ZA UPRAVLJANJE ZAŠTIĆENIM PRIRODNIM VRIJEDNOSTIMA NA PODRUČJU KOPRIVNIČKO-KRIŽEVAČKE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</si>
  <si>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</si>
  <si>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</si>
  <si>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</si>
  <si>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</si>
  <si>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</si>
  <si>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</si>
  <si>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</si>
  <si>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</si>
  <si>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</si>
  <si>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</si>
  <si>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</si>
  <si>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</si>
  <si>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</si>
  <si>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</si>
  <si>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</si>
  <si>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</si>
  <si>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</si>
  <si>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41329 - JAVNA USTANOVA ZA UPRAVLJANJE ZAŠTIĆENIM PRIRODNIM VRIJEDNOSTIMA NA PODRUČJU KOPRIVNIČKO-KRIŽEVAČKE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</si>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</sst>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172092.38</v>
      </c>
      <c r="D2" s="6">
        <f>'PR-RAS'!E6</f>
        <v>216682.3</v>
      </c>
      <c r="E2" s="6">
        <v>0</v>
      </c>
      <c r="F2" s="6">
        <v>0</v>
      </c>
      <c r="G2" s="7">
        <f t="shared" ref="G2:G264" si="0">(B2/1000)*(C2*1+D2*2)</f>
        <v>605.45698000000004</v>
      </c>
      <c r="H2" s="7">
        <f t="shared" ref="H2:H264" si="1">ABS(C2-ROUND(C2,0))+ABS(D2-ROUND(D2,0))</f>
        <v>0.67999999999301508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45737.04</v>
      </c>
      <c r="D46" s="1">
        <f>'PR-RAS'!E50</f>
        <v>67930.349999999991</v>
      </c>
      <c r="E46" s="1">
        <v>0</v>
      </c>
      <c r="F46" s="1">
        <v>0</v>
      </c>
      <c r="G46" s="2">
        <f t="shared" si="0"/>
        <v>8171.8982999999989</v>
      </c>
      <c r="H46" s="2">
        <f t="shared" si="1"/>
        <v>0.38999999999214197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57845.229999999996</v>
      </c>
      <c r="E50" s="1">
        <v>0</v>
      </c>
      <c r="F50" s="1">
        <v>0</v>
      </c>
      <c r="G50" s="2">
        <f t="shared" si="0"/>
        <v>5668.8325399999994</v>
      </c>
      <c r="H50" s="2">
        <f t="shared" si="1"/>
        <v>0.22999999999592546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54295.74</v>
      </c>
      <c r="E53" s="1">
        <v>0</v>
      </c>
      <c r="F53" s="1">
        <v>0</v>
      </c>
      <c r="G53" s="2">
        <f t="shared" si="0"/>
        <v>5646.7569599999997</v>
      </c>
      <c r="H53" s="2">
        <f t="shared" si="1"/>
        <v>0.26000000000203727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3549.49</v>
      </c>
      <c r="E54" s="1">
        <v>0</v>
      </c>
      <c r="F54" s="1">
        <v>0</v>
      </c>
      <c r="G54" s="2">
        <f t="shared" si="0"/>
        <v>376.24593999999996</v>
      </c>
      <c r="H54" s="2">
        <f t="shared" si="1"/>
        <v>0.48999999999978172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185.82</v>
      </c>
      <c r="D58" s="1">
        <f>'PR-RAS'!E62</f>
        <v>10085.120000000001</v>
      </c>
      <c r="E58" s="1">
        <v>0</v>
      </c>
      <c r="F58" s="1">
        <v>0</v>
      </c>
      <c r="G58" s="2">
        <f t="shared" si="0"/>
        <v>1160.2954200000001</v>
      </c>
      <c r="H58" s="2">
        <f t="shared" si="1"/>
        <v>0.30000000000080718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185.82</v>
      </c>
      <c r="D59" s="1">
        <f>'PR-RAS'!E63</f>
        <v>10085.120000000001</v>
      </c>
      <c r="E59" s="1">
        <v>0</v>
      </c>
      <c r="F59" s="1">
        <v>0</v>
      </c>
      <c r="G59" s="2">
        <f t="shared" si="0"/>
        <v>1180.6514800000002</v>
      </c>
      <c r="H59" s="2">
        <f t="shared" si="1"/>
        <v>0.30000000000080718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45551.22</v>
      </c>
      <c r="D70" s="1">
        <f>'PR-RAS'!E74</f>
        <v>0</v>
      </c>
      <c r="E70" s="1">
        <v>0</v>
      </c>
      <c r="F70" s="1">
        <v>0</v>
      </c>
      <c r="G70" s="2">
        <f t="shared" si="0"/>
        <v>3143.0341800000006</v>
      </c>
      <c r="H70" s="2">
        <f t="shared" si="1"/>
        <v>0.22000000000116415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45551.22</v>
      </c>
      <c r="D71" s="1">
        <f>'PR-RAS'!E75</f>
        <v>0</v>
      </c>
      <c r="E71" s="1">
        <v>0</v>
      </c>
      <c r="F71" s="1">
        <v>0</v>
      </c>
      <c r="G71" s="2">
        <f t="shared" si="0"/>
        <v>3188.5854000000004</v>
      </c>
      <c r="H71" s="2">
        <f t="shared" si="1"/>
        <v>0.22000000000116415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4.1900000000000004</v>
      </c>
      <c r="D78" s="1">
        <f>'PR-RAS'!E82</f>
        <v>8.0500000000000007</v>
      </c>
      <c r="E78" s="1">
        <v>0</v>
      </c>
      <c r="F78" s="1">
        <v>0</v>
      </c>
      <c r="G78" s="2">
        <f t="shared" si="0"/>
        <v>1.5623300000000002</v>
      </c>
      <c r="H78" s="2">
        <f t="shared" si="1"/>
        <v>0.2400000000000011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4.1900000000000004</v>
      </c>
      <c r="D79" s="1">
        <f>'PR-RAS'!E83</f>
        <v>8.0500000000000007</v>
      </c>
      <c r="E79" s="1">
        <v>0</v>
      </c>
      <c r="F79" s="1">
        <v>0</v>
      </c>
      <c r="G79" s="2">
        <f t="shared" si="0"/>
        <v>1.5826200000000001</v>
      </c>
      <c r="H79" s="2">
        <f t="shared" si="1"/>
        <v>0.2400000000000011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4.1900000000000004</v>
      </c>
      <c r="D81" s="1">
        <f>'PR-RAS'!E85</f>
        <v>8.0500000000000007</v>
      </c>
      <c r="E81" s="1">
        <v>0</v>
      </c>
      <c r="F81" s="1">
        <v>0</v>
      </c>
      <c r="G81" s="2">
        <f t="shared" si="0"/>
        <v>1.6232000000000002</v>
      </c>
      <c r="H81" s="2">
        <f t="shared" si="1"/>
        <v>0.2400000000000011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126351.15</v>
      </c>
      <c r="D129" s="1">
        <f>'PR-RAS'!E133</f>
        <v>148743.9</v>
      </c>
      <c r="E129" s="1">
        <v>0</v>
      </c>
      <c r="F129" s="1">
        <v>0</v>
      </c>
      <c r="G129" s="2">
        <f t="shared" si="0"/>
        <v>54251.385599999994</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126351.15</v>
      </c>
      <c r="D130" s="1">
        <f>'PR-RAS'!E134</f>
        <v>148743.9</v>
      </c>
      <c r="E130" s="1">
        <v>0</v>
      </c>
      <c r="F130" s="1">
        <v>0</v>
      </c>
      <c r="G130" s="2">
        <f t="shared" si="0"/>
        <v>54675.224549999999</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122901.95</v>
      </c>
      <c r="D131" s="1">
        <f>'PR-RAS'!E135</f>
        <v>146943.9</v>
      </c>
      <c r="E131" s="1">
        <v>0</v>
      </c>
      <c r="F131" s="1">
        <v>0</v>
      </c>
      <c r="G131" s="2">
        <f t="shared" si="0"/>
        <v>54182.667500000003</v>
      </c>
      <c r="H131" s="2">
        <f t="shared" si="1"/>
        <v>0.15000000000873115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3449.2</v>
      </c>
      <c r="D132" s="1">
        <f>'PR-RAS'!E136</f>
        <v>1800</v>
      </c>
      <c r="E132" s="1">
        <v>0</v>
      </c>
      <c r="F132" s="1">
        <v>0</v>
      </c>
      <c r="G132" s="2">
        <f t="shared" si="0"/>
        <v>923.4452</v>
      </c>
      <c r="H132" s="2">
        <f t="shared" si="1"/>
        <v>0.1999999999998181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130541.89</v>
      </c>
      <c r="D147" s="1">
        <f>'PR-RAS'!E151</f>
        <v>176329.71000000002</v>
      </c>
      <c r="E147" s="1">
        <v>0</v>
      </c>
      <c r="F147" s="1">
        <v>0</v>
      </c>
      <c r="G147" s="2">
        <f t="shared" si="0"/>
        <v>70547.391260000004</v>
      </c>
      <c r="H147" s="2">
        <f t="shared" si="1"/>
        <v>0.39999999997962732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74768.51999999999</v>
      </c>
      <c r="D148" s="1">
        <f>'PR-RAS'!E152</f>
        <v>106703.06</v>
      </c>
      <c r="E148" s="1">
        <v>0</v>
      </c>
      <c r="F148" s="1">
        <v>0</v>
      </c>
      <c r="G148" s="2">
        <f t="shared" si="0"/>
        <v>42361.672079999997</v>
      </c>
      <c r="H148" s="2">
        <f t="shared" si="1"/>
        <v>0.54000000000814907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62359.6</v>
      </c>
      <c r="D149" s="1">
        <f>'PR-RAS'!E153</f>
        <v>89648.54</v>
      </c>
      <c r="E149" s="1">
        <v>0</v>
      </c>
      <c r="F149" s="1">
        <v>0</v>
      </c>
      <c r="G149" s="2">
        <f t="shared" si="0"/>
        <v>35765.18864</v>
      </c>
      <c r="H149" s="2">
        <f t="shared" si="1"/>
        <v>0.86000000000785803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62359.6</v>
      </c>
      <c r="D150" s="1">
        <f>'PR-RAS'!E154</f>
        <v>89648.54</v>
      </c>
      <c r="E150" s="1">
        <v>0</v>
      </c>
      <c r="F150" s="1">
        <v>0</v>
      </c>
      <c r="G150" s="2">
        <f t="shared" si="0"/>
        <v>36006.84532</v>
      </c>
      <c r="H150" s="2">
        <f t="shared" si="1"/>
        <v>0.86000000000785803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3088.6</v>
      </c>
      <c r="D154" s="1">
        <f>'PR-RAS'!E158</f>
        <v>5686.81</v>
      </c>
      <c r="E154" s="1">
        <v>0</v>
      </c>
      <c r="F154" s="1">
        <v>0</v>
      </c>
      <c r="G154" s="2">
        <f t="shared" si="0"/>
        <v>2212.7196600000002</v>
      </c>
      <c r="H154" s="2">
        <f t="shared" si="1"/>
        <v>0.58999999999969077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9320.32</v>
      </c>
      <c r="D155" s="1">
        <f>'PR-RAS'!E159</f>
        <v>11367.71</v>
      </c>
      <c r="E155" s="1">
        <v>0</v>
      </c>
      <c r="F155" s="1">
        <v>0</v>
      </c>
      <c r="G155" s="2">
        <f t="shared" si="0"/>
        <v>4936.5839599999999</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9320.32</v>
      </c>
      <c r="D157" s="1">
        <f>'PR-RAS'!E161</f>
        <v>11367.71</v>
      </c>
      <c r="E157" s="1">
        <v>0</v>
      </c>
      <c r="F157" s="1">
        <v>0</v>
      </c>
      <c r="G157" s="2">
        <f t="shared" si="0"/>
        <v>5000.6954399999995</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55236.23</v>
      </c>
      <c r="D159" s="1">
        <f>'PR-RAS'!E163</f>
        <v>69107.58</v>
      </c>
      <c r="E159" s="1">
        <v>0</v>
      </c>
      <c r="F159" s="1">
        <v>0</v>
      </c>
      <c r="G159" s="2">
        <f t="shared" si="0"/>
        <v>30565.319620000002</v>
      </c>
      <c r="H159" s="2">
        <f t="shared" si="1"/>
        <v>0.65000000000145519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3378.1800000000003</v>
      </c>
      <c r="D160" s="1">
        <f>'PR-RAS'!E164</f>
        <v>3366.75</v>
      </c>
      <c r="E160" s="1">
        <v>0</v>
      </c>
      <c r="F160" s="1">
        <v>0</v>
      </c>
      <c r="G160" s="2">
        <f t="shared" si="0"/>
        <v>1607.75712</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1139.72</v>
      </c>
      <c r="D161" s="1">
        <f>'PR-RAS'!E165</f>
        <v>1312.25</v>
      </c>
      <c r="E161" s="1">
        <v>0</v>
      </c>
      <c r="F161" s="1">
        <v>0</v>
      </c>
      <c r="G161" s="2">
        <f t="shared" si="0"/>
        <v>602.27520000000004</v>
      </c>
      <c r="H161" s="2">
        <f t="shared" si="1"/>
        <v>0.52999999999997272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1533.46</v>
      </c>
      <c r="D162" s="1">
        <f>'PR-RAS'!E166</f>
        <v>2054.5</v>
      </c>
      <c r="E162" s="1">
        <v>0</v>
      </c>
      <c r="F162" s="1">
        <v>0</v>
      </c>
      <c r="G162" s="2">
        <f t="shared" si="0"/>
        <v>908.43606</v>
      </c>
      <c r="H162" s="2">
        <f t="shared" si="1"/>
        <v>0.96000000000003638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705</v>
      </c>
      <c r="D163" s="1">
        <f>'PR-RAS'!E167</f>
        <v>0</v>
      </c>
      <c r="E163" s="1">
        <v>0</v>
      </c>
      <c r="F163" s="1">
        <v>0</v>
      </c>
      <c r="G163" s="2">
        <f t="shared" si="0"/>
        <v>114.21000000000001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9450.8599999999988</v>
      </c>
      <c r="D165" s="1">
        <f>'PR-RAS'!E169</f>
        <v>8830.42</v>
      </c>
      <c r="E165" s="1">
        <v>0</v>
      </c>
      <c r="F165" s="1">
        <v>0</v>
      </c>
      <c r="G165" s="2">
        <f t="shared" si="0"/>
        <v>4446.3188</v>
      </c>
      <c r="H165" s="2">
        <f t="shared" si="1"/>
        <v>0.56000000000130967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2920.61</v>
      </c>
      <c r="D166" s="1">
        <f>'PR-RAS'!E170</f>
        <v>2574.0300000000002</v>
      </c>
      <c r="E166" s="1">
        <v>0</v>
      </c>
      <c r="F166" s="1">
        <v>0</v>
      </c>
      <c r="G166" s="2">
        <f t="shared" si="0"/>
        <v>1331.3305500000001</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2924.37</v>
      </c>
      <c r="D168" s="1">
        <f>'PR-RAS'!E172</f>
        <v>3217.72</v>
      </c>
      <c r="E168" s="1">
        <v>0</v>
      </c>
      <c r="F168" s="1">
        <v>0</v>
      </c>
      <c r="G168" s="2">
        <f t="shared" si="0"/>
        <v>1563.08827</v>
      </c>
      <c r="H168" s="2">
        <f t="shared" si="1"/>
        <v>0.65000000000009095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1851.65</v>
      </c>
      <c r="D169" s="1">
        <f>'PR-RAS'!E173</f>
        <v>775.8</v>
      </c>
      <c r="E169" s="1">
        <v>0</v>
      </c>
      <c r="F169" s="1">
        <v>0</v>
      </c>
      <c r="G169" s="2">
        <f t="shared" si="0"/>
        <v>571.74599999999998</v>
      </c>
      <c r="H169" s="2">
        <f t="shared" si="1"/>
        <v>0.54999999999995453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1225.47</v>
      </c>
      <c r="D170" s="1">
        <f>'PR-RAS'!E174</f>
        <v>1462.27</v>
      </c>
      <c r="E170" s="1">
        <v>0</v>
      </c>
      <c r="F170" s="1">
        <v>0</v>
      </c>
      <c r="G170" s="2">
        <f t="shared" si="0"/>
        <v>701.35169000000008</v>
      </c>
      <c r="H170" s="2">
        <f t="shared" si="1"/>
        <v>0.74000000000000909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528.76</v>
      </c>
      <c r="D172" s="1">
        <f>'PR-RAS'!E176</f>
        <v>800.6</v>
      </c>
      <c r="E172" s="1">
        <v>0</v>
      </c>
      <c r="F172" s="1">
        <v>0</v>
      </c>
      <c r="G172" s="2">
        <f t="shared" si="0"/>
        <v>364.22316000000001</v>
      </c>
      <c r="H172" s="2">
        <f t="shared" si="1"/>
        <v>0.63999999999998636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37360.21</v>
      </c>
      <c r="D173" s="1">
        <f>'PR-RAS'!E177</f>
        <v>51789.32</v>
      </c>
      <c r="E173" s="1">
        <v>0</v>
      </c>
      <c r="F173" s="1">
        <v>0</v>
      </c>
      <c r="G173" s="2">
        <f t="shared" si="0"/>
        <v>24241.482199999999</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2122.37</v>
      </c>
      <c r="D174" s="1">
        <f>'PR-RAS'!E178</f>
        <v>2227.35</v>
      </c>
      <c r="E174" s="1">
        <v>0</v>
      </c>
      <c r="F174" s="1">
        <v>0</v>
      </c>
      <c r="G174" s="2">
        <f t="shared" si="0"/>
        <v>1137.8331099999998</v>
      </c>
      <c r="H174" s="2">
        <f t="shared" si="1"/>
        <v>0.71999999999979991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2991.67</v>
      </c>
      <c r="D175" s="1">
        <f>'PR-RAS'!E179</f>
        <v>5620.11</v>
      </c>
      <c r="E175" s="1">
        <v>0</v>
      </c>
      <c r="F175" s="1">
        <v>0</v>
      </c>
      <c r="G175" s="2">
        <f t="shared" si="0"/>
        <v>2476.3488599999996</v>
      </c>
      <c r="H175" s="2">
        <f t="shared" si="1"/>
        <v>0.43999999999959982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7830.77</v>
      </c>
      <c r="D176" s="1">
        <f>'PR-RAS'!E180</f>
        <v>5936.64</v>
      </c>
      <c r="E176" s="1">
        <v>0</v>
      </c>
      <c r="F176" s="1">
        <v>0</v>
      </c>
      <c r="G176" s="2">
        <f t="shared" si="0"/>
        <v>3448.2087500000002</v>
      </c>
      <c r="H176" s="2">
        <f t="shared" si="1"/>
        <v>0.58999999999923602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13183.21</v>
      </c>
      <c r="D177" s="1">
        <f>'PR-RAS'!E181</f>
        <v>16048.52</v>
      </c>
      <c r="E177" s="1">
        <v>0</v>
      </c>
      <c r="F177" s="1">
        <v>0</v>
      </c>
      <c r="G177" s="2">
        <f t="shared" si="0"/>
        <v>7969.3239999999996</v>
      </c>
      <c r="H177" s="2">
        <f t="shared" si="1"/>
        <v>0.68999999999869033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240.54</v>
      </c>
      <c r="D178" s="1">
        <f>'PR-RAS'!E182</f>
        <v>254.04</v>
      </c>
      <c r="E178" s="1">
        <v>0</v>
      </c>
      <c r="F178" s="1">
        <v>0</v>
      </c>
      <c r="G178" s="2">
        <f t="shared" si="0"/>
        <v>132.50574</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478.8</v>
      </c>
      <c r="D179" s="1">
        <f>'PR-RAS'!E183</f>
        <v>478.8</v>
      </c>
      <c r="E179" s="1">
        <v>0</v>
      </c>
      <c r="F179" s="1">
        <v>0</v>
      </c>
      <c r="G179" s="2">
        <f t="shared" si="0"/>
        <v>255.67920000000001</v>
      </c>
      <c r="H179" s="2">
        <f t="shared" si="1"/>
        <v>0.39999999999997726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4218.8100000000004</v>
      </c>
      <c r="D180" s="1">
        <f>'PR-RAS'!E184</f>
        <v>14415.83</v>
      </c>
      <c r="E180" s="1">
        <v>0</v>
      </c>
      <c r="F180" s="1">
        <v>0</v>
      </c>
      <c r="G180" s="2">
        <f t="shared" si="0"/>
        <v>5916.03413</v>
      </c>
      <c r="H180" s="2">
        <f t="shared" si="1"/>
        <v>0.35999999999967258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3865.61</v>
      </c>
      <c r="D181" s="1">
        <f>'PR-RAS'!E185</f>
        <v>4046.6</v>
      </c>
      <c r="E181" s="1">
        <v>0</v>
      </c>
      <c r="F181" s="1">
        <v>0</v>
      </c>
      <c r="G181" s="2">
        <f t="shared" si="0"/>
        <v>2152.5857999999998</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2428.4299999999998</v>
      </c>
      <c r="D182" s="1">
        <f>'PR-RAS'!E186</f>
        <v>2761.43</v>
      </c>
      <c r="E182" s="1">
        <v>0</v>
      </c>
      <c r="F182" s="1">
        <v>0</v>
      </c>
      <c r="G182" s="2">
        <f t="shared" si="0"/>
        <v>1439.1834899999999</v>
      </c>
      <c r="H182" s="2">
        <f t="shared" si="1"/>
        <v>0.85999999999967258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5046.9800000000005</v>
      </c>
      <c r="D184" s="1">
        <f>'PR-RAS'!E188</f>
        <v>5121.09</v>
      </c>
      <c r="E184" s="1">
        <v>0</v>
      </c>
      <c r="F184" s="1">
        <v>0</v>
      </c>
      <c r="G184" s="2">
        <f t="shared" si="0"/>
        <v>2797.9162799999999</v>
      </c>
      <c r="H184" s="2">
        <f t="shared" si="1"/>
        <v>0.10999999999967258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1585.71</v>
      </c>
      <c r="D185" s="1">
        <f>'PR-RAS'!E189</f>
        <v>1388.36</v>
      </c>
      <c r="E185" s="1">
        <v>0</v>
      </c>
      <c r="F185" s="1">
        <v>0</v>
      </c>
      <c r="G185" s="2">
        <f t="shared" si="0"/>
        <v>802.68712000000005</v>
      </c>
      <c r="H185" s="2">
        <f t="shared" si="1"/>
        <v>0.64999999999986358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1564.08</v>
      </c>
      <c r="D186" s="1">
        <f>'PR-RAS'!E190</f>
        <v>1614.57</v>
      </c>
      <c r="E186" s="1">
        <v>0</v>
      </c>
      <c r="F186" s="1">
        <v>0</v>
      </c>
      <c r="G186" s="2">
        <f t="shared" si="0"/>
        <v>886.74569999999983</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1523.68</v>
      </c>
      <c r="D187" s="1">
        <f>'PR-RAS'!E191</f>
        <v>1671.42</v>
      </c>
      <c r="E187" s="1">
        <v>0</v>
      </c>
      <c r="F187" s="1">
        <v>0</v>
      </c>
      <c r="G187" s="2">
        <f t="shared" si="0"/>
        <v>905.17272000000003</v>
      </c>
      <c r="H187" s="2">
        <f t="shared" si="1"/>
        <v>0.74000000000000909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373.51</v>
      </c>
      <c r="D191" s="1">
        <f>'PR-RAS'!E195</f>
        <v>446.74</v>
      </c>
      <c r="E191" s="1">
        <v>0</v>
      </c>
      <c r="F191" s="1">
        <v>0</v>
      </c>
      <c r="G191" s="2">
        <f t="shared" si="0"/>
        <v>240.72810000000001</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165.5</v>
      </c>
      <c r="D192" s="1">
        <f>'PR-RAS'!E196</f>
        <v>147.43</v>
      </c>
      <c r="E192" s="1">
        <v>0</v>
      </c>
      <c r="F192" s="1">
        <v>0</v>
      </c>
      <c r="G192" s="2">
        <f t="shared" si="0"/>
        <v>87.928760000000011</v>
      </c>
      <c r="H192" s="2">
        <f t="shared" si="1"/>
        <v>0.93000000000000682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165.5</v>
      </c>
      <c r="D206" s="1">
        <f>'PR-RAS'!E210</f>
        <v>147.43</v>
      </c>
      <c r="E206" s="1">
        <v>0</v>
      </c>
      <c r="F206" s="1">
        <v>0</v>
      </c>
      <c r="G206" s="2">
        <f t="shared" si="0"/>
        <v>94.373800000000003</v>
      </c>
      <c r="H206" s="2">
        <f t="shared" si="1"/>
        <v>0.93000000000000682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165.5</v>
      </c>
      <c r="D207" s="1">
        <f>'PR-RAS'!E211</f>
        <v>147.43</v>
      </c>
      <c r="E207" s="1">
        <v>0</v>
      </c>
      <c r="F207" s="1">
        <v>0</v>
      </c>
      <c r="G207" s="2">
        <f t="shared" si="0"/>
        <v>94.834159999999997</v>
      </c>
      <c r="H207" s="2">
        <f t="shared" si="1"/>
        <v>0.93000000000000682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371.64</v>
      </c>
      <c r="D259" s="1">
        <f>'PR-RAS'!E263</f>
        <v>371.64</v>
      </c>
      <c r="E259" s="1">
        <v>0</v>
      </c>
      <c r="F259" s="1">
        <v>0</v>
      </c>
      <c r="G259" s="2">
        <f t="shared" si="0"/>
        <v>287.64936</v>
      </c>
      <c r="H259" s="2">
        <f t="shared" si="1"/>
        <v>0.72000000000002728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371.64</v>
      </c>
      <c r="D269" s="1">
        <f>'PR-RAS'!E273</f>
        <v>371.64</v>
      </c>
      <c r="E269" s="1">
        <v>0</v>
      </c>
      <c r="F269" s="1">
        <v>0</v>
      </c>
      <c r="G269" s="2">
        <f t="shared" si="8"/>
        <v>298.79856000000001</v>
      </c>
      <c r="H269" s="2">
        <f t="shared" si="9"/>
        <v>0.72000000000002728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371.64</v>
      </c>
      <c r="D270" s="1">
        <f>'PR-RAS'!E274</f>
        <v>371.64</v>
      </c>
      <c r="E270" s="1">
        <v>0</v>
      </c>
      <c r="F270" s="1">
        <v>0</v>
      </c>
      <c r="G270" s="2">
        <f t="shared" si="8"/>
        <v>299.91348000000005</v>
      </c>
      <c r="H270" s="2">
        <f t="shared" si="9"/>
        <v>0.72000000000002728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130541.89</v>
      </c>
      <c r="D285" s="1">
        <f>'PR-RAS'!E289</f>
        <v>176329.71000000002</v>
      </c>
      <c r="E285" s="1">
        <v>0</v>
      </c>
      <c r="F285" s="1">
        <v>0</v>
      </c>
      <c r="G285" s="2">
        <f t="shared" si="8"/>
        <v>137229.17204</v>
      </c>
      <c r="H285" s="2">
        <f t="shared" si="9"/>
        <v>0.39999999997962732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41550.490000000005</v>
      </c>
      <c r="D286" s="1">
        <f>'PR-RAS'!E290</f>
        <v>40352.589999999967</v>
      </c>
      <c r="E286" s="1">
        <v>0</v>
      </c>
      <c r="F286" s="1">
        <v>0</v>
      </c>
      <c r="G286" s="2">
        <f t="shared" si="8"/>
        <v>34842.865949999978</v>
      </c>
      <c r="H286" s="2">
        <f t="shared" si="9"/>
        <v>0.90000000003783498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34106.53</v>
      </c>
      <c r="D289" s="1">
        <f>'PR-RAS'!E293</f>
        <v>23668.68</v>
      </c>
      <c r="E289" s="1">
        <v>0</v>
      </c>
      <c r="F289" s="1">
        <v>0</v>
      </c>
      <c r="G289" s="2">
        <f t="shared" si="8"/>
        <v>23455.840319999999</v>
      </c>
      <c r="H289" s="2">
        <f t="shared" si="9"/>
        <v>0.79000000000087311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290</v>
      </c>
      <c r="D293" s="1">
        <f>'PR-RAS'!E298</f>
        <v>0</v>
      </c>
      <c r="E293" s="1">
        <v>0</v>
      </c>
      <c r="F293" s="1">
        <v>0</v>
      </c>
      <c r="G293" s="2">
        <f t="shared" si="8"/>
        <v>84.679999999999993</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290</v>
      </c>
      <c r="D306" s="1">
        <f>'PR-RAS'!E311</f>
        <v>0</v>
      </c>
      <c r="E306" s="1">
        <v>0</v>
      </c>
      <c r="F306" s="1">
        <v>0</v>
      </c>
      <c r="G306" s="2">
        <f t="shared" si="8"/>
        <v>88.45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290</v>
      </c>
      <c r="D321" s="1">
        <f>'PR-RAS'!E326</f>
        <v>0</v>
      </c>
      <c r="E321" s="1">
        <v>0</v>
      </c>
      <c r="F321" s="1">
        <v>0</v>
      </c>
      <c r="G321" s="2">
        <f t="shared" si="8"/>
        <v>92.8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290</v>
      </c>
      <c r="D322" s="1">
        <f>'PR-RAS'!E327</f>
        <v>0</v>
      </c>
      <c r="E322" s="1">
        <v>0</v>
      </c>
      <c r="F322" s="1">
        <v>0</v>
      </c>
      <c r="G322" s="2">
        <f t="shared" si="8"/>
        <v>93.09</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4785</v>
      </c>
      <c r="D345" s="1">
        <f>'PR-RAS'!E350</f>
        <v>5896.75</v>
      </c>
      <c r="E345" s="1">
        <v>0</v>
      </c>
      <c r="F345" s="1">
        <v>0</v>
      </c>
      <c r="G345" s="2">
        <f t="shared" si="8"/>
        <v>5703.0039999999999</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4785</v>
      </c>
      <c r="D358" s="1">
        <f>'PR-RAS'!E363</f>
        <v>5896.75</v>
      </c>
      <c r="E358" s="1">
        <v>0</v>
      </c>
      <c r="F358" s="1">
        <v>0</v>
      </c>
      <c r="G358" s="2">
        <f t="shared" si="8"/>
        <v>5918.5244999999995</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4785</v>
      </c>
      <c r="D364" s="1">
        <f>'PR-RAS'!E369</f>
        <v>5896.75</v>
      </c>
      <c r="E364" s="1">
        <v>0</v>
      </c>
      <c r="F364" s="1">
        <v>0</v>
      </c>
      <c r="G364" s="2">
        <f t="shared" si="8"/>
        <v>6017.9955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1800</v>
      </c>
      <c r="D365" s="1">
        <f>'PR-RAS'!E370</f>
        <v>5896.75</v>
      </c>
      <c r="E365" s="1">
        <v>0</v>
      </c>
      <c r="F365" s="1">
        <v>0</v>
      </c>
      <c r="G365" s="2">
        <f t="shared" si="8"/>
        <v>4948.0339999999997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2985</v>
      </c>
      <c r="D371" s="1">
        <f>'PR-RAS'!E376</f>
        <v>0</v>
      </c>
      <c r="E371" s="1">
        <v>0</v>
      </c>
      <c r="F371" s="1">
        <v>0</v>
      </c>
      <c r="G371" s="2">
        <f t="shared" si="8"/>
        <v>1104.45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4495</v>
      </c>
      <c r="D403" s="1">
        <f>'PR-RAS'!E408</f>
        <v>5896.75</v>
      </c>
      <c r="E403" s="1">
        <v>0</v>
      </c>
      <c r="F403" s="1">
        <v>0</v>
      </c>
      <c r="G403" s="2">
        <f t="shared" si="8"/>
        <v>6547.9770000000008</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1510</v>
      </c>
      <c r="E405" s="1">
        <v>0</v>
      </c>
      <c r="F405" s="1">
        <v>0</v>
      </c>
      <c r="G405" s="2">
        <f t="shared" si="8"/>
        <v>1220.0800000000002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172382.38</v>
      </c>
      <c r="D407" s="1">
        <f>'PR-RAS'!E412</f>
        <v>216682.3</v>
      </c>
      <c r="E407" s="1">
        <v>0</v>
      </c>
      <c r="F407" s="1">
        <v>0</v>
      </c>
      <c r="G407" s="2">
        <f t="shared" si="8"/>
        <v>245933.27388000002</v>
      </c>
      <c r="H407" s="2">
        <f t="shared" si="9"/>
        <v>0.67999999999301508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135326.89000000001</v>
      </c>
      <c r="D408" s="1">
        <f>'PR-RAS'!E413</f>
        <v>182226.46000000002</v>
      </c>
      <c r="E408" s="1">
        <v>0</v>
      </c>
      <c r="F408" s="1">
        <v>0</v>
      </c>
      <c r="G408" s="2">
        <f t="shared" si="8"/>
        <v>203410.38267000002</v>
      </c>
      <c r="H408" s="2">
        <f t="shared" si="9"/>
        <v>0.57000000000698492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37055.489999999991</v>
      </c>
      <c r="D409" s="1">
        <f>'PR-RAS'!E414</f>
        <v>34455.839999999967</v>
      </c>
      <c r="E409" s="1">
        <v>0</v>
      </c>
      <c r="F409" s="1">
        <v>0</v>
      </c>
      <c r="G409" s="2">
        <f t="shared" si="8"/>
        <v>43234.605359999965</v>
      </c>
      <c r="H409" s="2">
        <f t="shared" si="9"/>
        <v>0.65000000002328306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34106.53</v>
      </c>
      <c r="D412" s="1">
        <f>'PR-RAS'!E417</f>
        <v>25178.68</v>
      </c>
      <c r="E412" s="1">
        <v>0</v>
      </c>
      <c r="F412" s="1">
        <v>0</v>
      </c>
      <c r="G412" s="2">
        <f t="shared" si="8"/>
        <v>34714.658790000001</v>
      </c>
      <c r="H412" s="2">
        <f t="shared" si="9"/>
        <v>0.79000000000087311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172382.38</v>
      </c>
      <c r="D633" s="1">
        <f>'PR-RAS'!E639</f>
        <v>216682.3</v>
      </c>
      <c r="E633" s="1">
        <v>0</v>
      </c>
      <c r="F633" s="1">
        <v>0</v>
      </c>
      <c r="G633" s="2">
        <f t="shared" si="10"/>
        <v>382832.09136000002</v>
      </c>
      <c r="H633" s="2">
        <f t="shared" si="11"/>
        <v>0.67999999999301508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135326.89000000001</v>
      </c>
      <c r="D634" s="1">
        <f>'PR-RAS'!E640</f>
        <v>182226.46000000002</v>
      </c>
      <c r="E634" s="1">
        <v>0</v>
      </c>
      <c r="F634" s="1">
        <v>0</v>
      </c>
      <c r="G634" s="2">
        <f t="shared" si="10"/>
        <v>316360.61973000003</v>
      </c>
      <c r="H634" s="2">
        <f t="shared" si="11"/>
        <v>0.57000000000698492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37055.489999999991</v>
      </c>
      <c r="D635" s="1">
        <f>'PR-RAS'!E641</f>
        <v>34455.839999999967</v>
      </c>
      <c r="E635" s="1">
        <v>0</v>
      </c>
      <c r="F635" s="1">
        <v>0</v>
      </c>
      <c r="G635" s="2">
        <f t="shared" si="10"/>
        <v>67183.185779999956</v>
      </c>
      <c r="H635" s="2">
        <f t="shared" si="11"/>
        <v>0.65000000002328306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34106.53</v>
      </c>
      <c r="D638" s="1">
        <f>'PR-RAS'!E644</f>
        <v>25178.68</v>
      </c>
      <c r="E638" s="1">
        <v>0</v>
      </c>
      <c r="F638" s="1">
        <v>0</v>
      </c>
      <c r="G638" s="2">
        <f t="shared" si="10"/>
        <v>53803.497929999998</v>
      </c>
      <c r="H638" s="2">
        <f t="shared" si="11"/>
        <v>0.79000000000087311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2948.9599999999919</v>
      </c>
      <c r="D639" s="1">
        <f>'PR-RAS'!E645</f>
        <v>9277.1599999999671</v>
      </c>
      <c r="E639" s="1">
        <v>0</v>
      </c>
      <c r="F639" s="1">
        <v>0</v>
      </c>
      <c r="G639" s="2">
        <f t="shared" si="10"/>
        <v>13719.092639999953</v>
      </c>
      <c r="H639" s="2">
        <f t="shared" si="11"/>
        <v>0.19999999997526174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3436.15</v>
      </c>
      <c r="D642" s="1">
        <f>'PR-RAS'!E649</f>
        <v>3426.16</v>
      </c>
      <c r="E642" s="1">
        <v>0</v>
      </c>
      <c r="F642" s="1">
        <v>0</v>
      </c>
      <c r="G642" s="2">
        <f t="shared" si="10"/>
        <v>6594.9092700000001</v>
      </c>
      <c r="H642" s="2">
        <f t="shared" si="11"/>
        <v>0.30999999999994543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0.36</v>
      </c>
      <c r="D643" s="1">
        <f>'PR-RAS'!E650</f>
        <v>0.34</v>
      </c>
      <c r="E643" s="1">
        <v>0</v>
      </c>
      <c r="F643" s="1">
        <v>0</v>
      </c>
      <c r="G643" s="2">
        <f t="shared" si="10"/>
        <v>0.66768000000000005</v>
      </c>
      <c r="H643" s="2">
        <f t="shared" si="11"/>
        <v>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10.35</v>
      </c>
      <c r="D644" s="1">
        <f>'PR-RAS'!E651</f>
        <v>3426.5</v>
      </c>
      <c r="E644" s="1">
        <v>0</v>
      </c>
      <c r="F644" s="1">
        <v>0</v>
      </c>
      <c r="G644" s="2">
        <f t="shared" si="10"/>
        <v>4413.1340500000006</v>
      </c>
      <c r="H644" s="2">
        <f t="shared" si="11"/>
        <v>0.84999999999999964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3426.1600000000003</v>
      </c>
      <c r="D645" s="1">
        <f>'PR-RAS'!E652</f>
        <v>0</v>
      </c>
      <c r="E645" s="1">
        <v>0</v>
      </c>
      <c r="F645" s="1">
        <v>0</v>
      </c>
      <c r="G645" s="2">
        <f t="shared" si="10"/>
        <v>2206.4470400000005</v>
      </c>
      <c r="H645" s="2">
        <f t="shared" si="11"/>
        <v>0.16000000000030923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185.82</v>
      </c>
      <c r="D663" s="1">
        <f>'PR-RAS'!E670</f>
        <v>10085.120000000001</v>
      </c>
      <c r="E663" s="1">
        <v>0</v>
      </c>
      <c r="F663" s="1">
        <v>0</v>
      </c>
      <c r="G663" s="2">
        <f t="shared" si="10"/>
        <v>13475.711720000001</v>
      </c>
      <c r="H663" s="2">
        <f t="shared" si="11"/>
        <v>0.30000000000080718</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45551.22</v>
      </c>
      <c r="D689" s="1">
        <f>'PR-RAS'!E696</f>
        <v>0</v>
      </c>
      <c r="E689" s="1">
        <v>0</v>
      </c>
      <c r="F689" s="1">
        <v>0</v>
      </c>
      <c r="G689" s="2">
        <f t="shared" si="10"/>
        <v>31339.23936</v>
      </c>
      <c r="H689" s="2">
        <f t="shared" si="11"/>
        <v>0.22000000000116415</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1533.46</v>
      </c>
      <c r="D711" s="1">
        <f>'PR-RAS'!E718</f>
        <v>2054.5</v>
      </c>
      <c r="E711" s="1">
        <v>0</v>
      </c>
      <c r="F711" s="1">
        <v>0</v>
      </c>
      <c r="G711" s="2">
        <f t="shared" si="10"/>
        <v>4006.1466</v>
      </c>
      <c r="H711" s="2">
        <f t="shared" si="11"/>
        <v>0.96000000000003638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478.8</v>
      </c>
      <c r="D713" s="1">
        <f>'PR-RAS'!E720</f>
        <v>478.8</v>
      </c>
      <c r="E713" s="1">
        <v>0</v>
      </c>
      <c r="F713" s="1">
        <v>0</v>
      </c>
      <c r="G713" s="2">
        <f t="shared" si="10"/>
        <v>1022.7168</v>
      </c>
      <c r="H713" s="2">
        <f t="shared" si="11"/>
        <v>0.39999999999997726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1585.71</v>
      </c>
      <c r="D718" s="1">
        <f>'PR-RAS'!E725</f>
        <v>1388.36</v>
      </c>
      <c r="E718" s="1">
        <v>0</v>
      </c>
      <c r="F718" s="1">
        <v>0</v>
      </c>
      <c r="G718" s="2">
        <f t="shared" si="10"/>
        <v>3127.86231</v>
      </c>
      <c r="H718" s="2">
        <f t="shared" si="11"/>
        <v>0.64999999999986358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778.54</v>
      </c>
      <c r="D719" s="1">
        <f>'PR-RAS'!E726</f>
        <v>778.54</v>
      </c>
      <c r="E719" s="1">
        <v>0</v>
      </c>
      <c r="F719" s="1">
        <v>0</v>
      </c>
      <c r="G719" s="2">
        <f t="shared" si="10"/>
        <v>1676.97516</v>
      </c>
      <c r="H719" s="2">
        <f t="shared" si="11"/>
        <v>0.92000000000007276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74019.13</v>
      </c>
      <c r="D984" s="6">
        <f>BILANCA!E6</f>
        <v>91731.580000000016</v>
      </c>
      <c r="E984" s="6">
        <v>0</v>
      </c>
      <c r="F984" s="6">
        <v>0</v>
      </c>
      <c r="G984" s="7">
        <f t="shared" ref="G984:G1241" si="22">B984/1000*C984+B984/500*D984</f>
        <v>257.48229000000003</v>
      </c>
      <c r="H984" s="7">
        <f t="shared" si="19"/>
        <v>0.54999999998835847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52839.81</v>
      </c>
      <c r="D985" s="1">
        <f>BILANCA!E7</f>
        <v>50530.930000000008</v>
      </c>
      <c r="E985" s="1">
        <v>0</v>
      </c>
      <c r="F985" s="1">
        <v>0</v>
      </c>
      <c r="G985" s="2">
        <f t="shared" si="22"/>
        <v>307.80334000000005</v>
      </c>
      <c r="H985" s="2">
        <f t="shared" si="19"/>
        <v>0.25999999999476131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631.45000000000005</v>
      </c>
      <c r="D988" s="1">
        <f>BILANCA!E10</f>
        <v>631.45000000000005</v>
      </c>
      <c r="E988" s="1">
        <v>0</v>
      </c>
      <c r="F988" s="1">
        <v>0</v>
      </c>
      <c r="G988" s="2">
        <f t="shared" si="22"/>
        <v>9.4717500000000001</v>
      </c>
      <c r="H988" s="2">
        <f t="shared" si="19"/>
        <v>0.90000000000009095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631.45000000000005</v>
      </c>
      <c r="D989" s="1">
        <f>BILANCA!E11</f>
        <v>631.45000000000005</v>
      </c>
      <c r="E989" s="1">
        <v>0</v>
      </c>
      <c r="F989" s="1">
        <v>0</v>
      </c>
      <c r="G989" s="2">
        <f t="shared" si="22"/>
        <v>11.366100000000001</v>
      </c>
      <c r="H989" s="2">
        <f t="shared" si="19"/>
        <v>0.90000000000009095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52839.81</v>
      </c>
      <c r="D990" s="1">
        <f>BILANCA!E12</f>
        <v>50530.930000000008</v>
      </c>
      <c r="E990" s="1">
        <v>0</v>
      </c>
      <c r="F990" s="1">
        <v>0</v>
      </c>
      <c r="G990" s="2">
        <f t="shared" si="22"/>
        <v>1077.3116900000002</v>
      </c>
      <c r="H990" s="2">
        <f t="shared" si="19"/>
        <v>0.25999999999476131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30006.229999999996</v>
      </c>
      <c r="D991" s="1">
        <f>BILANCA!E13</f>
        <v>28075.999999999996</v>
      </c>
      <c r="E991" s="1">
        <v>0</v>
      </c>
      <c r="F991" s="1">
        <v>0</v>
      </c>
      <c r="G991" s="2">
        <f t="shared" si="22"/>
        <v>689.26583999999991</v>
      </c>
      <c r="H991" s="2">
        <f t="shared" si="19"/>
        <v>0.22999999999956344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53032.52</v>
      </c>
      <c r="D995" s="1">
        <f>BILANCA!E17</f>
        <v>53032.52</v>
      </c>
      <c r="E995" s="1">
        <v>0</v>
      </c>
      <c r="F995" s="1">
        <v>0</v>
      </c>
      <c r="G995" s="2">
        <f t="shared" si="22"/>
        <v>1909.1707199999998</v>
      </c>
      <c r="H995" s="2">
        <f t="shared" si="19"/>
        <v>0.96000000000640284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23026.29</v>
      </c>
      <c r="D996" s="1">
        <f>BILANCA!E18</f>
        <v>24956.52</v>
      </c>
      <c r="E996" s="1">
        <v>0</v>
      </c>
      <c r="F996" s="1">
        <v>0</v>
      </c>
      <c r="G996" s="2">
        <f t="shared" si="22"/>
        <v>948.21128999999996</v>
      </c>
      <c r="H996" s="2">
        <f t="shared" si="19"/>
        <v>0.77000000000043656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10921.440000000002</v>
      </c>
      <c r="D997" s="1">
        <f>BILANCA!E19</f>
        <v>13460.050000000003</v>
      </c>
      <c r="E997" s="1">
        <v>0</v>
      </c>
      <c r="F997" s="1">
        <v>0</v>
      </c>
      <c r="G997" s="2">
        <f t="shared" si="22"/>
        <v>529.78156000000013</v>
      </c>
      <c r="H997" s="2">
        <f t="shared" si="19"/>
        <v>0.49000000000523869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36286.11</v>
      </c>
      <c r="D998" s="1">
        <f>BILANCA!E20</f>
        <v>42182.86</v>
      </c>
      <c r="E998" s="1">
        <v>0</v>
      </c>
      <c r="F998" s="1">
        <v>0</v>
      </c>
      <c r="G998" s="2">
        <f t="shared" si="22"/>
        <v>1809.77745</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534.13</v>
      </c>
      <c r="D999" s="1">
        <f>BILANCA!E21</f>
        <v>534.13</v>
      </c>
      <c r="E999" s="1">
        <v>0</v>
      </c>
      <c r="F999" s="1">
        <v>0</v>
      </c>
      <c r="G999" s="2">
        <f t="shared" si="22"/>
        <v>25.63824</v>
      </c>
      <c r="H999" s="2">
        <f t="shared" si="19"/>
        <v>0.25999999999999091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6460.28</v>
      </c>
      <c r="D1000" s="1">
        <f>BILANCA!E22</f>
        <v>6460.28</v>
      </c>
      <c r="E1000" s="1">
        <v>0</v>
      </c>
      <c r="F1000" s="1">
        <v>0</v>
      </c>
      <c r="G1000" s="2">
        <f t="shared" si="22"/>
        <v>329.47428000000002</v>
      </c>
      <c r="H1000" s="2">
        <f t="shared" si="19"/>
        <v>0.55999999999949068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6724.8</v>
      </c>
      <c r="D1004" s="1">
        <f>BILANCA!E26</f>
        <v>6724.8</v>
      </c>
      <c r="E1004" s="1">
        <v>0</v>
      </c>
      <c r="F1004" s="1">
        <v>0</v>
      </c>
      <c r="G1004" s="2">
        <f t="shared" si="22"/>
        <v>423.66240000000005</v>
      </c>
      <c r="H1004" s="2">
        <f t="shared" si="19"/>
        <v>0.3999999999996362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39083.879999999997</v>
      </c>
      <c r="D1006" s="1">
        <f>BILANCA!E28</f>
        <v>42442.02</v>
      </c>
      <c r="E1006" s="1">
        <v>0</v>
      </c>
      <c r="F1006" s="1">
        <v>0</v>
      </c>
      <c r="G1006" s="2">
        <f t="shared" si="22"/>
        <v>2851.2621599999998</v>
      </c>
      <c r="H1006" s="2">
        <f t="shared" si="19"/>
        <v>0.13999999999941792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11912.14</v>
      </c>
      <c r="D1007" s="1">
        <f>BILANCA!E29</f>
        <v>8994.880000000001</v>
      </c>
      <c r="E1007" s="1">
        <v>0</v>
      </c>
      <c r="F1007" s="1">
        <v>0</v>
      </c>
      <c r="G1007" s="2">
        <f t="shared" si="22"/>
        <v>717.64560000000006</v>
      </c>
      <c r="H1007" s="2">
        <f t="shared" si="19"/>
        <v>0.25999999999839929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29172.59</v>
      </c>
      <c r="D1008" s="1">
        <f>BILANCA!E30</f>
        <v>29172.59</v>
      </c>
      <c r="E1008" s="1">
        <v>0</v>
      </c>
      <c r="F1008" s="1">
        <v>0</v>
      </c>
      <c r="G1008" s="2">
        <f t="shared" si="22"/>
        <v>2187.94425</v>
      </c>
      <c r="H1008" s="2">
        <f t="shared" si="19"/>
        <v>0.81999999999970896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17260.45</v>
      </c>
      <c r="D1012" s="1">
        <f>BILANCA!E34</f>
        <v>20177.71</v>
      </c>
      <c r="E1012" s="1">
        <v>0</v>
      </c>
      <c r="F1012" s="1">
        <v>0</v>
      </c>
      <c r="G1012" s="2">
        <f t="shared" si="22"/>
        <v>1670.86023</v>
      </c>
      <c r="H1012" s="2">
        <f t="shared" si="19"/>
        <v>0.74000000000160071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11852.84</v>
      </c>
      <c r="D1032" s="1">
        <f>BILANCA!E54</f>
        <v>13315.11</v>
      </c>
      <c r="E1032" s="1">
        <v>0</v>
      </c>
      <c r="F1032" s="1">
        <v>0</v>
      </c>
      <c r="G1032" s="2">
        <f t="shared" si="22"/>
        <v>1885.6699400000002</v>
      </c>
      <c r="H1032" s="2">
        <f t="shared" si="19"/>
        <v>0.27000000000043656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11852.84</v>
      </c>
      <c r="D1033" s="1">
        <f>BILANCA!E55</f>
        <v>13315.11</v>
      </c>
      <c r="E1033" s="1">
        <v>0</v>
      </c>
      <c r="F1033" s="1">
        <v>0</v>
      </c>
      <c r="G1033" s="2">
        <f t="shared" si="22"/>
        <v>1924.1530000000002</v>
      </c>
      <c r="H1033" s="2">
        <f t="shared" si="19"/>
        <v>0.27000000000043656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21179.32</v>
      </c>
      <c r="D1046" s="1">
        <f>BILANCA!E68</f>
        <v>41200.65</v>
      </c>
      <c r="E1046" s="1">
        <v>0</v>
      </c>
      <c r="F1046" s="1">
        <v>0</v>
      </c>
      <c r="G1046" s="2">
        <f t="shared" si="22"/>
        <v>6525.57906</v>
      </c>
      <c r="H1046" s="2">
        <f t="shared" si="19"/>
        <v>0.66999999999825377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3426.16</v>
      </c>
      <c r="D1047" s="1">
        <f>BILANCA!E69</f>
        <v>0</v>
      </c>
      <c r="E1047" s="1">
        <v>0</v>
      </c>
      <c r="F1047" s="1">
        <v>0</v>
      </c>
      <c r="G1047" s="2">
        <f t="shared" si="22"/>
        <v>219.27423999999999</v>
      </c>
      <c r="H1047" s="2">
        <f t="shared" si="19"/>
        <v>0.15999999999985448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3426.16</v>
      </c>
      <c r="D1048" s="1">
        <f>BILANCA!E70</f>
        <v>0</v>
      </c>
      <c r="E1048" s="1">
        <v>0</v>
      </c>
      <c r="F1048" s="1">
        <v>0</v>
      </c>
      <c r="G1048" s="2">
        <f t="shared" si="22"/>
        <v>222.7004</v>
      </c>
      <c r="H1048" s="2">
        <f t="shared" si="19"/>
        <v>0.15999999999985448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3426.16</v>
      </c>
      <c r="D1050" s="1">
        <f>BILANCA!E72</f>
        <v>0</v>
      </c>
      <c r="E1050" s="1">
        <v>0</v>
      </c>
      <c r="F1050" s="1">
        <v>0</v>
      </c>
      <c r="G1050" s="2">
        <f t="shared" si="22"/>
        <v>229.55271999999999</v>
      </c>
      <c r="H1050" s="2">
        <f t="shared" si="19"/>
        <v>0.15999999999985448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17753.16</v>
      </c>
      <c r="D1124" s="1">
        <f>BILANCA!E146</f>
        <v>41200.65</v>
      </c>
      <c r="E1124" s="1">
        <v>0</v>
      </c>
      <c r="F1124" s="1">
        <v>0</v>
      </c>
      <c r="G1124" s="2">
        <f t="shared" si="22"/>
        <v>14121.778859999999</v>
      </c>
      <c r="H1124" s="2">
        <f t="shared" si="23"/>
        <v>0.50999999999839929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17753.16</v>
      </c>
      <c r="D1139" s="1">
        <f>BILANCA!E161</f>
        <v>41200.65</v>
      </c>
      <c r="E1139" s="1">
        <v>0</v>
      </c>
      <c r="F1139" s="1">
        <v>0</v>
      </c>
      <c r="G1139" s="2">
        <f t="shared" si="22"/>
        <v>15624.09576</v>
      </c>
      <c r="H1139" s="2">
        <f t="shared" si="23"/>
        <v>0.50999999999839929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74019.12999999999</v>
      </c>
      <c r="D1152" s="1">
        <f>BILANCA!E175</f>
        <v>91731.579999999987</v>
      </c>
      <c r="E1152" s="1">
        <v>0</v>
      </c>
      <c r="F1152" s="1">
        <v>0</v>
      </c>
      <c r="G1152" s="2">
        <f t="shared" si="22"/>
        <v>43514.507009999994</v>
      </c>
      <c r="H1152" s="2">
        <f t="shared" si="23"/>
        <v>0.55000000000291038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16239.52</v>
      </c>
      <c r="D1153" s="1">
        <f>BILANCA!E176</f>
        <v>29932.65</v>
      </c>
      <c r="E1153" s="1">
        <v>0</v>
      </c>
      <c r="F1153" s="1">
        <v>0</v>
      </c>
      <c r="G1153" s="2">
        <f t="shared" si="22"/>
        <v>12937.8194</v>
      </c>
      <c r="H1153" s="2">
        <f t="shared" si="23"/>
        <v>0.82999999999810825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14439.52</v>
      </c>
      <c r="D1154" s="1">
        <f>BILANCA!E177</f>
        <v>24035.9</v>
      </c>
      <c r="E1154" s="1">
        <v>0</v>
      </c>
      <c r="F1154" s="1">
        <v>0</v>
      </c>
      <c r="G1154" s="2">
        <f t="shared" si="22"/>
        <v>10689.435720000001</v>
      </c>
      <c r="H1154" s="2">
        <f t="shared" si="23"/>
        <v>0.57999999999810825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14424.53</v>
      </c>
      <c r="D1156" s="1">
        <f>BILANCA!E179</f>
        <v>24035.9</v>
      </c>
      <c r="E1156" s="1">
        <v>0</v>
      </c>
      <c r="F1156" s="1">
        <v>0</v>
      </c>
      <c r="G1156" s="2">
        <f t="shared" si="22"/>
        <v>10811.865089999999</v>
      </c>
      <c r="H1156" s="2">
        <f t="shared" si="23"/>
        <v>0.56999999999788997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14.99</v>
      </c>
      <c r="D1157" s="1">
        <f>BILANCA!E180</f>
        <v>0</v>
      </c>
      <c r="E1157" s="1">
        <v>0</v>
      </c>
      <c r="F1157" s="1">
        <v>0</v>
      </c>
      <c r="G1157" s="2">
        <f t="shared" si="22"/>
        <v>2.60826</v>
      </c>
      <c r="H1157" s="2">
        <f t="shared" si="23"/>
        <v>9.9999999999997868E-3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14.99</v>
      </c>
      <c r="D1160" s="1">
        <f>BILANCA!E183</f>
        <v>0</v>
      </c>
      <c r="E1160" s="1">
        <v>0</v>
      </c>
      <c r="F1160" s="1">
        <v>0</v>
      </c>
      <c r="G1160" s="2">
        <f t="shared" si="22"/>
        <v>2.6532299999999998</v>
      </c>
      <c r="H1160" s="2">
        <f t="shared" si="23"/>
        <v>9.9999999999997868E-3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1800</v>
      </c>
      <c r="D1166" s="1">
        <f>BILANCA!E189</f>
        <v>5896.75</v>
      </c>
      <c r="E1166" s="1">
        <v>0</v>
      </c>
      <c r="F1166" s="1">
        <v>0</v>
      </c>
      <c r="G1166" s="2">
        <f t="shared" si="22"/>
        <v>2487.6105000000002</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57779.609999999993</v>
      </c>
      <c r="D1214" s="1">
        <f>BILANCA!E237</f>
        <v>61798.929999999993</v>
      </c>
      <c r="E1214" s="1">
        <v>0</v>
      </c>
      <c r="F1214" s="1">
        <v>0</v>
      </c>
      <c r="G1214" s="2">
        <f t="shared" si="22"/>
        <v>41898.195569999996</v>
      </c>
      <c r="H1214" s="2">
        <f t="shared" si="23"/>
        <v>0.4600000000136788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54830.649999999994</v>
      </c>
      <c r="D1215" s="1">
        <f>BILANCA!E238</f>
        <v>52521.77</v>
      </c>
      <c r="E1215" s="1">
        <v>0</v>
      </c>
      <c r="F1215" s="1">
        <v>0</v>
      </c>
      <c r="G1215" s="2">
        <f t="shared" si="22"/>
        <v>37090.812079999996</v>
      </c>
      <c r="H1215" s="2">
        <f t="shared" si="23"/>
        <v>0.58000000000902219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54830.649999999994</v>
      </c>
      <c r="D1216" s="1">
        <f>BILANCA!E239</f>
        <v>52521.77</v>
      </c>
      <c r="E1216" s="1">
        <v>0</v>
      </c>
      <c r="F1216" s="1">
        <v>0</v>
      </c>
      <c r="G1216" s="2">
        <f t="shared" si="22"/>
        <v>37250.686269999998</v>
      </c>
      <c r="H1216" s="2">
        <f t="shared" si="23"/>
        <v>0.58000000000902219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52839.81</v>
      </c>
      <c r="D1217" s="1">
        <f>BILANCA!E240</f>
        <v>50530.93</v>
      </c>
      <c r="E1217" s="1">
        <v>0</v>
      </c>
      <c r="F1217" s="1">
        <v>0</v>
      </c>
      <c r="G1217" s="2">
        <f t="shared" si="22"/>
        <v>36012.99078</v>
      </c>
      <c r="H1217" s="2">
        <f t="shared" si="23"/>
        <v>0.26000000000203727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1990.84</v>
      </c>
      <c r="D1218" s="1">
        <f>BILANCA!E241</f>
        <v>1990.84</v>
      </c>
      <c r="E1218" s="1">
        <v>0</v>
      </c>
      <c r="F1218" s="1">
        <v>0</v>
      </c>
      <c r="G1218" s="2">
        <f t="shared" si="22"/>
        <v>1403.5421999999999</v>
      </c>
      <c r="H1218" s="2">
        <f t="shared" si="23"/>
        <v>0.32000000000016371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2948.96</v>
      </c>
      <c r="D1222" s="1">
        <f>BILANCA!E245</f>
        <v>9277.16</v>
      </c>
      <c r="E1222" s="1">
        <v>0</v>
      </c>
      <c r="F1222" s="1">
        <v>0</v>
      </c>
      <c r="G1222" s="2">
        <f t="shared" si="22"/>
        <v>5139.2839199999999</v>
      </c>
      <c r="H1222" s="2">
        <f t="shared" si="23"/>
        <v>0.1999999999998181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4458.96</v>
      </c>
      <c r="D1223" s="1">
        <f>BILANCA!E246</f>
        <v>11334.42</v>
      </c>
      <c r="E1223" s="1">
        <v>0</v>
      </c>
      <c r="F1223" s="1">
        <v>0</v>
      </c>
      <c r="G1223" s="2">
        <f t="shared" si="22"/>
        <v>6510.6720000000005</v>
      </c>
      <c r="H1223" s="2">
        <f t="shared" si="23"/>
        <v>0.46000000000003638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4458.96</v>
      </c>
      <c r="D1224" s="1">
        <f>BILANCA!E247</f>
        <v>11334.42</v>
      </c>
      <c r="E1224" s="1">
        <v>0</v>
      </c>
      <c r="F1224" s="1">
        <v>0</v>
      </c>
      <c r="G1224" s="2">
        <f t="shared" si="22"/>
        <v>6537.7998000000007</v>
      </c>
      <c r="H1224" s="2">
        <f t="shared" si="23"/>
        <v>0.46000000000003638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1510</v>
      </c>
      <c r="D1227" s="1">
        <f>BILANCA!E250</f>
        <v>2057.2600000000002</v>
      </c>
      <c r="E1227" s="1">
        <v>0</v>
      </c>
      <c r="F1227" s="1">
        <v>0</v>
      </c>
      <c r="G1227" s="2">
        <f t="shared" si="22"/>
        <v>1372.3828800000001</v>
      </c>
      <c r="H1227" s="2">
        <f t="shared" si="23"/>
        <v>0.26000000000021828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1510</v>
      </c>
      <c r="D1229" s="1">
        <f>BILANCA!E252</f>
        <v>2057.2600000000002</v>
      </c>
      <c r="E1229" s="1">
        <v>0</v>
      </c>
      <c r="F1229" s="1">
        <v>0</v>
      </c>
      <c r="G1229" s="2">
        <f t="shared" si="22"/>
        <v>1383.63192</v>
      </c>
      <c r="H1229" s="2">
        <f t="shared" si="23"/>
        <v>0.26000000000021828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17753.16</v>
      </c>
      <c r="D1241" s="1">
        <f>BILANCA!E265</f>
        <v>41200.65</v>
      </c>
      <c r="E1241" s="1">
        <v>0</v>
      </c>
      <c r="F1241" s="1">
        <v>0</v>
      </c>
      <c r="G1241" s="2">
        <f t="shared" si="22"/>
        <v>25839.85068</v>
      </c>
      <c r="H1241" s="2">
        <f t="shared" si="23"/>
        <v>0.50999999999839929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17753.16</v>
      </c>
      <c r="D1262" s="1">
        <f>BILANCA!E286</f>
        <v>41200.65</v>
      </c>
      <c r="E1262" s="1">
        <v>0</v>
      </c>
      <c r="F1262" s="1">
        <v>0</v>
      </c>
      <c r="G1262" s="2">
        <f t="shared" si="24"/>
        <v>27943.094340000003</v>
      </c>
      <c r="H1262" s="2">
        <f t="shared" si="23"/>
        <v>0.50999999999839929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14439.52</v>
      </c>
      <c r="D1264" s="1">
        <f>BILANCA!E288</f>
        <v>24035.9</v>
      </c>
      <c r="E1264" s="1">
        <v>0</v>
      </c>
      <c r="F1264" s="1">
        <v>0</v>
      </c>
      <c r="G1264" s="2">
        <f t="shared" si="24"/>
        <v>17565.680920000003</v>
      </c>
      <c r="H1264" s="2">
        <f t="shared" si="23"/>
        <v>0.57999999999810825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1800</v>
      </c>
      <c r="D1266" s="1">
        <f>BILANCA!E290</f>
        <v>5896.75</v>
      </c>
      <c r="E1266" s="1">
        <v>0</v>
      </c>
      <c r="F1266" s="1">
        <v>0</v>
      </c>
      <c r="G1266" s="2">
        <f t="shared" si="24"/>
        <v>3846.9604999999997</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135326.89000000001</v>
      </c>
      <c r="D1369" s="1">
        <f>'RAS-funkcijski'!E75</f>
        <v>182226.46</v>
      </c>
      <c r="E1369" s="1">
        <v>0</v>
      </c>
      <c r="F1369" s="1">
        <v>0</v>
      </c>
      <c r="G1369" s="2">
        <f t="shared" si="24"/>
        <v>35484.366509999993</v>
      </c>
      <c r="H1369" s="2">
        <f t="shared" si="27"/>
        <v>0.56999999997788109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135326.89000000001</v>
      </c>
      <c r="D1375" s="1">
        <f>'RAS-funkcijski'!E81</f>
        <v>182226.46</v>
      </c>
      <c r="E1375" s="1">
        <v>0</v>
      </c>
      <c r="F1375" s="1">
        <v>0</v>
      </c>
      <c r="G1375" s="2">
        <f t="shared" si="24"/>
        <v>38483.04537</v>
      </c>
      <c r="H1375" s="2">
        <f t="shared" si="27"/>
        <v>0.56999999997788109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135326.89000000001</v>
      </c>
      <c r="D1435" s="13">
        <f>'RAS-funkcijski'!E141</f>
        <v>182226.46</v>
      </c>
      <c r="E1435" s="13">
        <v>0</v>
      </c>
      <c r="F1435" s="13">
        <v>0</v>
      </c>
      <c r="G1435" s="14">
        <f t="shared" si="24"/>
        <v>68469.833970000007</v>
      </c>
      <c r="H1435" s="14">
        <f t="shared" si="27"/>
        <v>0.56999999997788109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16239.52</v>
      </c>
      <c r="D1480" s="6"/>
      <c r="E1480" s="6">
        <v>0</v>
      </c>
      <c r="F1480" s="6">
        <v>0</v>
      </c>
      <c r="G1480" s="7">
        <f t="shared" ref="G1480:G1580" si="34">B1480/1000*C1480</f>
        <v>16.239520000000002</v>
      </c>
      <c r="H1480" s="7">
        <f t="shared" ref="H1480:H1580" si="35">ABS(C1480-ROUND(C1480,0))</f>
        <v>0.47999999999956344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185242.89</v>
      </c>
      <c r="D1481" s="1">
        <v>0</v>
      </c>
      <c r="E1481" s="1">
        <v>0</v>
      </c>
      <c r="F1481" s="1">
        <v>0</v>
      </c>
      <c r="G1481" s="2">
        <f t="shared" si="34"/>
        <v>370.48578000000003</v>
      </c>
      <c r="H1481" s="2">
        <f t="shared" si="35"/>
        <v>0.10999999998603016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2883</v>
      </c>
      <c r="D1482" s="1">
        <v>0</v>
      </c>
      <c r="E1482" s="1">
        <v>0</v>
      </c>
      <c r="F1482" s="1">
        <v>0</v>
      </c>
      <c r="G1482" s="2">
        <f t="shared" si="34"/>
        <v>8.6490000000000009</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176463.14</v>
      </c>
      <c r="D1483" s="1">
        <v>0</v>
      </c>
      <c r="E1483" s="1">
        <v>0</v>
      </c>
      <c r="F1483" s="1">
        <v>0</v>
      </c>
      <c r="G1483" s="2">
        <f t="shared" si="34"/>
        <v>705.85256000000004</v>
      </c>
      <c r="H1483" s="2">
        <f t="shared" si="35"/>
        <v>0.14000000001396984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106703.06</v>
      </c>
      <c r="D1484" s="1">
        <v>0</v>
      </c>
      <c r="E1484" s="1">
        <v>0</v>
      </c>
      <c r="F1484" s="1">
        <v>0</v>
      </c>
      <c r="G1484" s="2">
        <f t="shared" si="34"/>
        <v>533.51530000000002</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69031.95</v>
      </c>
      <c r="D1485" s="1">
        <v>0</v>
      </c>
      <c r="E1485" s="1">
        <v>0</v>
      </c>
      <c r="F1485" s="1">
        <v>0</v>
      </c>
      <c r="G1485" s="2">
        <f t="shared" si="34"/>
        <v>414.19169999999997</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223.06</v>
      </c>
      <c r="D1486" s="1">
        <v>0</v>
      </c>
      <c r="E1486" s="1">
        <v>0</v>
      </c>
      <c r="F1486" s="1">
        <v>0</v>
      </c>
      <c r="G1486" s="2">
        <f t="shared" si="34"/>
        <v>1.56142</v>
      </c>
      <c r="H1486" s="2">
        <f t="shared" si="35"/>
        <v>6.0000000000002274E-2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371.64</v>
      </c>
      <c r="D1490" s="1">
        <v>0</v>
      </c>
      <c r="E1490" s="1">
        <v>0</v>
      </c>
      <c r="F1490" s="1">
        <v>0</v>
      </c>
      <c r="G1490" s="2">
        <f t="shared" si="34"/>
        <v>4.0880399999999995</v>
      </c>
      <c r="H1490" s="2">
        <f t="shared" si="35"/>
        <v>0.36000000000001364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133.43</v>
      </c>
      <c r="D1491" s="1">
        <v>0</v>
      </c>
      <c r="E1491" s="1">
        <v>0</v>
      </c>
      <c r="F1491" s="1">
        <v>0</v>
      </c>
      <c r="G1491" s="2">
        <f t="shared" si="34"/>
        <v>1.6011600000000001</v>
      </c>
      <c r="H1491" s="2">
        <f t="shared" si="35"/>
        <v>0.43000000000000682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5896.75</v>
      </c>
      <c r="D1492" s="1">
        <v>0</v>
      </c>
      <c r="E1492" s="1">
        <v>0</v>
      </c>
      <c r="F1492" s="1">
        <v>0</v>
      </c>
      <c r="G1492" s="2">
        <f t="shared" si="34"/>
        <v>76.657749999999993</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171549.76</v>
      </c>
      <c r="D1499" s="1">
        <v>0</v>
      </c>
      <c r="E1499" s="1">
        <v>0</v>
      </c>
      <c r="F1499" s="1">
        <v>0</v>
      </c>
      <c r="G1499" s="2">
        <f t="shared" si="34"/>
        <v>3430.9952000000003</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2883</v>
      </c>
      <c r="D1500" s="1">
        <v>0</v>
      </c>
      <c r="E1500" s="1">
        <v>0</v>
      </c>
      <c r="F1500" s="1">
        <v>0</v>
      </c>
      <c r="G1500" s="2">
        <f t="shared" si="34"/>
        <v>60.543000000000006</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166866.76</v>
      </c>
      <c r="D1501" s="1">
        <v>0</v>
      </c>
      <c r="E1501" s="1">
        <v>0</v>
      </c>
      <c r="F1501" s="1">
        <v>0</v>
      </c>
      <c r="G1501" s="2">
        <f t="shared" si="34"/>
        <v>3671.0687200000002</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106703.06</v>
      </c>
      <c r="D1502" s="1">
        <v>0</v>
      </c>
      <c r="E1502" s="1">
        <v>0</v>
      </c>
      <c r="F1502" s="1">
        <v>0</v>
      </c>
      <c r="G1502" s="2">
        <f t="shared" si="34"/>
        <v>2454.17038</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59420.58</v>
      </c>
      <c r="D1503" s="1">
        <v>0</v>
      </c>
      <c r="E1503" s="1">
        <v>0</v>
      </c>
      <c r="F1503" s="1">
        <v>0</v>
      </c>
      <c r="G1503" s="2">
        <f t="shared" si="34"/>
        <v>1426.09392</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238.05</v>
      </c>
      <c r="D1504" s="1">
        <v>0</v>
      </c>
      <c r="E1504" s="1">
        <v>0</v>
      </c>
      <c r="F1504" s="1">
        <v>0</v>
      </c>
      <c r="G1504" s="2">
        <f t="shared" si="34"/>
        <v>5.9512500000000008</v>
      </c>
      <c r="H1504" s="2">
        <f t="shared" si="35"/>
        <v>5.0000000000011369E-2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371.64</v>
      </c>
      <c r="D1508" s="1">
        <v>0</v>
      </c>
      <c r="E1508" s="1">
        <v>0</v>
      </c>
      <c r="F1508" s="1">
        <v>0</v>
      </c>
      <c r="G1508" s="2">
        <f t="shared" si="34"/>
        <v>10.777559999999999</v>
      </c>
      <c r="H1508" s="2">
        <f t="shared" si="35"/>
        <v>0.36000000000001364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133.43</v>
      </c>
      <c r="D1509" s="1">
        <v>0</v>
      </c>
      <c r="E1509" s="1">
        <v>0</v>
      </c>
      <c r="F1509" s="1">
        <v>0</v>
      </c>
      <c r="G1509" s="2">
        <f t="shared" si="34"/>
        <v>4.0029000000000003</v>
      </c>
      <c r="H1509" s="2">
        <f t="shared" si="35"/>
        <v>0.43000000000000682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1800</v>
      </c>
      <c r="D1510" s="1">
        <v>0</v>
      </c>
      <c r="E1510" s="1">
        <v>0</v>
      </c>
      <c r="F1510" s="1">
        <v>0</v>
      </c>
      <c r="G1510" s="2">
        <f t="shared" si="34"/>
        <v>55.8</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29932.649999999994</v>
      </c>
      <c r="D1517" s="1">
        <v>0</v>
      </c>
      <c r="E1517" s="1">
        <v>0</v>
      </c>
      <c r="F1517" s="1">
        <v>0</v>
      </c>
      <c r="G1517" s="2">
        <f t="shared" si="34"/>
        <v>1137.4406999999997</v>
      </c>
      <c r="H1517" s="2">
        <f t="shared" si="35"/>
        <v>0.35000000000582077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29932.65</v>
      </c>
      <c r="D1576" s="1">
        <v>0</v>
      </c>
      <c r="E1576" s="1">
        <v>0</v>
      </c>
      <c r="F1576" s="1">
        <v>0</v>
      </c>
      <c r="G1576" s="2">
        <f t="shared" si="34"/>
        <v>2903.4670500000002</v>
      </c>
      <c r="H1576" s="2">
        <f t="shared" si="35"/>
        <v>0.34999999999854481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24035.9</v>
      </c>
      <c r="D1578" s="1">
        <v>0</v>
      </c>
      <c r="E1578" s="1">
        <v>0</v>
      </c>
      <c r="F1578" s="1">
        <v>0</v>
      </c>
      <c r="G1578" s="2">
        <f t="shared" si="34"/>
        <v>2379.5541000000003</v>
      </c>
      <c r="H1578" s="2">
        <f t="shared" si="35"/>
        <v>9.9999999998544808E-2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5896.75</v>
      </c>
      <c r="D1579" s="1">
        <v>0</v>
      </c>
      <c r="E1579" s="1">
        <v>0</v>
      </c>
      <c r="F1579" s="1">
        <v>0</v>
      </c>
      <c r="G1579" s="2">
        <f t="shared" si="34"/>
        <v>589.67500000000007</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41329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51"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172092.38</v>
      </c>
      <c r="I16" s="170">
        <f>'PR-RAS'!E6</f>
        <v>216682.3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130541.89</v>
      </c>
      <c r="I17" s="170">
        <f>'PR-RAS'!E151</f>
        <v>176329.71000000002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2948.9599999999919</v>
      </c>
      <c r="I18" s="170">
        <f>'PR-RAS'!E645</f>
        <v>9277.1599999999671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52839.81</v>
      </c>
      <c r="I20" s="173">
        <f>BILANCA!E7</f>
        <v>50530.930000000008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21179.32</v>
      </c>
      <c r="I21" s="175">
        <f>BILANCA!E68</f>
        <v>41200.65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16239.52</v>
      </c>
      <c r="I22" s="175">
        <f>BILANCA!E176</f>
        <v>29932.65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57779.609999999993</v>
      </c>
      <c r="I23" s="177">
        <f>BILANCA!E237</f>
        <v>61798.929999999993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135326.89000000001</v>
      </c>
      <c r="I28" s="179">
        <f>'RAS-funkcijski'!E141</f>
        <v>182226.46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16239.52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29932.649999999994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29932.65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402" zoomScaleNormal="100" workbookViewId="0">
      <selection activeCell="E435" sqref="E43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172092.38</v>
      </c>
      <c r="E6" s="51">
        <f>E7+E44+E50+E82+E106+E124+E133+E139</f>
        <v>216682.3</v>
      </c>
      <c r="F6" s="52">
        <f t="shared" ref="F6:F131" si="0">IF(D6&lt;&gt;0,IF(E6/D6&gt;=100,"&gt;&gt;100",E6/D6*100),"-")</f>
        <v>125.91045576800089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45737.04</v>
      </c>
      <c r="E50" s="51">
        <f>E51+E54+E59+E62+E65+E68+E71+E74+E77</f>
        <v>67930.349999999991</v>
      </c>
      <c r="F50" s="52">
        <f t="shared" si="0"/>
        <v>148.52371294688066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57845.229999999996</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54295.74</v>
      </c>
      <c r="F57" s="52" t="str">
        <f t="shared" si="0"/>
        <v>-</v>
      </c>
    </row>
    <row r="58" spans="1:6" ht="12.75" customHeight="1" x14ac:dyDescent="0.2">
      <c r="A58" s="53">
        <v>6324</v>
      </c>
      <c r="B58" s="86" t="s">
        <v>162</v>
      </c>
      <c r="C58" s="50" t="s">
        <v>163</v>
      </c>
      <c r="D58" s="242">
        <v>0</v>
      </c>
      <c r="E58" s="242">
        <v>3549.49</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185.82</v>
      </c>
      <c r="E62" s="51">
        <f t="shared" si="13"/>
        <v>10085.120000000001</v>
      </c>
      <c r="F62" s="52">
        <f t="shared" si="0"/>
        <v>5427.3598105693691</v>
      </c>
    </row>
    <row r="63" spans="1:6" ht="12.75" customHeight="1" x14ac:dyDescent="0.2">
      <c r="A63" s="53">
        <v>6341</v>
      </c>
      <c r="B63" s="85" t="s">
        <v>172</v>
      </c>
      <c r="C63" s="50" t="s">
        <v>173</v>
      </c>
      <c r="D63" s="242">
        <v>185.82</v>
      </c>
      <c r="E63" s="242">
        <v>10085.120000000001</v>
      </c>
      <c r="F63" s="52">
        <f t="shared" si="0"/>
        <v>5427.3598105693691</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45551.22</v>
      </c>
      <c r="E74" s="51">
        <f t="shared" si="17"/>
        <v>0</v>
      </c>
      <c r="F74" s="52">
        <f t="shared" si="0"/>
        <v>0</v>
      </c>
    </row>
    <row r="75" spans="1:6" ht="12.75" customHeight="1" x14ac:dyDescent="0.2">
      <c r="A75" s="53" t="s">
        <v>196</v>
      </c>
      <c r="B75" s="85" t="s">
        <v>197</v>
      </c>
      <c r="C75" s="50" t="s">
        <v>196</v>
      </c>
      <c r="D75" s="242">
        <v>45551.22</v>
      </c>
      <c r="E75" s="242">
        <v>0</v>
      </c>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4.1900000000000004</v>
      </c>
      <c r="E82" s="51">
        <f t="shared" si="19"/>
        <v>8.0500000000000007</v>
      </c>
      <c r="F82" s="52">
        <f t="shared" si="0"/>
        <v>192.12410501193318</v>
      </c>
    </row>
    <row r="83" spans="1:6" ht="12.75" customHeight="1" x14ac:dyDescent="0.2">
      <c r="A83" s="53">
        <v>641</v>
      </c>
      <c r="B83" s="85" t="s">
        <v>212</v>
      </c>
      <c r="C83" s="50" t="s">
        <v>213</v>
      </c>
      <c r="D83" s="51">
        <f t="shared" ref="D83:E83" si="20">SUM(D84:D90)</f>
        <v>4.1900000000000004</v>
      </c>
      <c r="E83" s="51">
        <f t="shared" si="20"/>
        <v>8.0500000000000007</v>
      </c>
      <c r="F83" s="52">
        <f t="shared" si="0"/>
        <v>192.12410501193318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4.1900000000000004</v>
      </c>
      <c r="E85" s="242">
        <v>8.0500000000000007</v>
      </c>
      <c r="F85" s="52">
        <f t="shared" si="0"/>
        <v>192.12410501193318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126351.15</v>
      </c>
      <c r="E133" s="51">
        <f t="shared" si="30"/>
        <v>148743.9</v>
      </c>
      <c r="F133" s="52">
        <f t="shared" ref="F133:F223" si="31">IF(D133&lt;&gt;0,IF(E133/D133&gt;=100,"&gt;&gt;100",E133/D133*100),"-")</f>
        <v>117.72263252055876</v>
      </c>
    </row>
    <row r="134" spans="1:6" ht="24" x14ac:dyDescent="0.2">
      <c r="A134" s="53">
        <v>671</v>
      </c>
      <c r="B134" s="232" t="s">
        <v>314</v>
      </c>
      <c r="C134" s="50" t="s">
        <v>315</v>
      </c>
      <c r="D134" s="51">
        <f t="shared" ref="D134:E134" si="32">SUM(D135:D137)</f>
        <v>126351.15</v>
      </c>
      <c r="E134" s="51">
        <f t="shared" si="32"/>
        <v>148743.9</v>
      </c>
      <c r="F134" s="52">
        <f t="shared" si="31"/>
        <v>117.72263252055876</v>
      </c>
    </row>
    <row r="135" spans="1:6" ht="12.75" customHeight="1" x14ac:dyDescent="0.2">
      <c r="A135" s="53">
        <v>6711</v>
      </c>
      <c r="B135" s="85" t="s">
        <v>316</v>
      </c>
      <c r="C135" s="50" t="s">
        <v>317</v>
      </c>
      <c r="D135" s="242">
        <v>122901.95</v>
      </c>
      <c r="E135" s="242">
        <v>146943.9</v>
      </c>
      <c r="F135" s="52">
        <f t="shared" si="31"/>
        <v>119.56189466481206</v>
      </c>
    </row>
    <row r="136" spans="1:6" ht="24" x14ac:dyDescent="0.2">
      <c r="A136" s="53">
        <v>6712</v>
      </c>
      <c r="B136" s="232" t="s">
        <v>318</v>
      </c>
      <c r="C136" s="50" t="s">
        <v>319</v>
      </c>
      <c r="D136" s="242">
        <v>3449.2</v>
      </c>
      <c r="E136" s="242">
        <v>1800</v>
      </c>
      <c r="F136" s="52">
        <f t="shared" si="31"/>
        <v>52.18601414820828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130541.89</v>
      </c>
      <c r="E151" s="51">
        <f t="shared" si="35"/>
        <v>176329.71000000002</v>
      </c>
      <c r="F151" s="52">
        <f t="shared" si="31"/>
        <v>135.07519310468081</v>
      </c>
    </row>
    <row r="152" spans="1:6" ht="12.75" customHeight="1" x14ac:dyDescent="0.2">
      <c r="A152" s="53">
        <v>31</v>
      </c>
      <c r="B152" s="85" t="s">
        <v>349</v>
      </c>
      <c r="C152" s="50" t="s">
        <v>350</v>
      </c>
      <c r="D152" s="51">
        <f t="shared" ref="D152:E152" si="36">D153+D158+D159</f>
        <v>74768.51999999999</v>
      </c>
      <c r="E152" s="51">
        <f t="shared" si="36"/>
        <v>106703.06</v>
      </c>
      <c r="F152" s="52">
        <f t="shared" si="31"/>
        <v>142.71121054689863</v>
      </c>
    </row>
    <row r="153" spans="1:6" ht="12.75" customHeight="1" x14ac:dyDescent="0.2">
      <c r="A153" s="53">
        <v>311</v>
      </c>
      <c r="B153" s="85" t="s">
        <v>351</v>
      </c>
      <c r="C153" s="50" t="s">
        <v>352</v>
      </c>
      <c r="D153" s="51">
        <f t="shared" ref="D153:E153" si="37">SUM(D154:D157)</f>
        <v>62359.6</v>
      </c>
      <c r="E153" s="51">
        <f t="shared" si="37"/>
        <v>89648.54</v>
      </c>
      <c r="F153" s="52">
        <f t="shared" si="31"/>
        <v>143.76060782942801</v>
      </c>
    </row>
    <row r="154" spans="1:6" ht="12.75" customHeight="1" x14ac:dyDescent="0.2">
      <c r="A154" s="53">
        <v>3111</v>
      </c>
      <c r="B154" s="85" t="s">
        <v>353</v>
      </c>
      <c r="C154" s="50" t="s">
        <v>354</v>
      </c>
      <c r="D154" s="242">
        <v>62359.6</v>
      </c>
      <c r="E154" s="242">
        <v>89648.54</v>
      </c>
      <c r="F154" s="52">
        <f t="shared" si="31"/>
        <v>143.76060782942801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3088.6</v>
      </c>
      <c r="E158" s="242">
        <v>5686.81</v>
      </c>
      <c r="F158" s="52">
        <f t="shared" si="31"/>
        <v>184.12257980962249</v>
      </c>
    </row>
    <row r="159" spans="1:6" ht="12.75" customHeight="1" x14ac:dyDescent="0.2">
      <c r="A159" s="53">
        <v>313</v>
      </c>
      <c r="B159" s="85" t="s">
        <v>363</v>
      </c>
      <c r="C159" s="50" t="s">
        <v>364</v>
      </c>
      <c r="D159" s="51">
        <f t="shared" ref="D159:E159" si="38">SUM(D160:D162)</f>
        <v>9320.32</v>
      </c>
      <c r="E159" s="51">
        <f t="shared" si="38"/>
        <v>11367.71</v>
      </c>
      <c r="F159" s="52">
        <f t="shared" si="31"/>
        <v>121.96694963263064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9320.32</v>
      </c>
      <c r="E161" s="242">
        <v>11367.71</v>
      </c>
      <c r="F161" s="52">
        <f t="shared" si="31"/>
        <v>121.96694963263064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55236.23</v>
      </c>
      <c r="E163" s="51">
        <f t="shared" si="39"/>
        <v>69107.58</v>
      </c>
      <c r="F163" s="52">
        <f t="shared" si="31"/>
        <v>125.11277471326336</v>
      </c>
    </row>
    <row r="164" spans="1:6" ht="12.75" customHeight="1" x14ac:dyDescent="0.2">
      <c r="A164" s="53">
        <v>321</v>
      </c>
      <c r="B164" s="85" t="s">
        <v>372</v>
      </c>
      <c r="C164" s="50" t="s">
        <v>373</v>
      </c>
      <c r="D164" s="51">
        <f t="shared" ref="D164:E164" si="40">SUM(D165:D168)</f>
        <v>3378.1800000000003</v>
      </c>
      <c r="E164" s="51">
        <f t="shared" si="40"/>
        <v>3366.75</v>
      </c>
      <c r="F164" s="52">
        <f t="shared" si="31"/>
        <v>99.661652132213192</v>
      </c>
    </row>
    <row r="165" spans="1:6" ht="12.75" customHeight="1" x14ac:dyDescent="0.2">
      <c r="A165" s="53">
        <v>3211</v>
      </c>
      <c r="B165" s="85" t="s">
        <v>374</v>
      </c>
      <c r="C165" s="50" t="s">
        <v>375</v>
      </c>
      <c r="D165" s="242">
        <v>1139.72</v>
      </c>
      <c r="E165" s="242">
        <v>1312.25</v>
      </c>
      <c r="F165" s="52">
        <f t="shared" si="31"/>
        <v>115.13792861404555</v>
      </c>
    </row>
    <row r="166" spans="1:6" ht="12.75" customHeight="1" x14ac:dyDescent="0.2">
      <c r="A166" s="53">
        <v>3212</v>
      </c>
      <c r="B166" s="85" t="s">
        <v>376</v>
      </c>
      <c r="C166" s="50" t="s">
        <v>377</v>
      </c>
      <c r="D166" s="242">
        <v>1533.46</v>
      </c>
      <c r="E166" s="242">
        <v>2054.5</v>
      </c>
      <c r="F166" s="52">
        <f t="shared" si="31"/>
        <v>133.97806268177845</v>
      </c>
    </row>
    <row r="167" spans="1:6" ht="12.75" customHeight="1" x14ac:dyDescent="0.2">
      <c r="A167" s="53">
        <v>3213</v>
      </c>
      <c r="B167" s="85" t="s">
        <v>378</v>
      </c>
      <c r="C167" s="50" t="s">
        <v>379</v>
      </c>
      <c r="D167" s="242">
        <v>705</v>
      </c>
      <c r="E167" s="242">
        <v>0</v>
      </c>
      <c r="F167" s="52">
        <f t="shared" si="31"/>
        <v>0</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9450.8599999999988</v>
      </c>
      <c r="E169" s="51">
        <f t="shared" si="41"/>
        <v>8830.42</v>
      </c>
      <c r="F169" s="52">
        <f t="shared" si="31"/>
        <v>93.435094795605906</v>
      </c>
    </row>
    <row r="170" spans="1:6" ht="12.75" customHeight="1" x14ac:dyDescent="0.2">
      <c r="A170" s="53">
        <v>3221</v>
      </c>
      <c r="B170" s="85" t="s">
        <v>384</v>
      </c>
      <c r="C170" s="50" t="s">
        <v>385</v>
      </c>
      <c r="D170" s="242">
        <v>2920.61</v>
      </c>
      <c r="E170" s="242">
        <v>2574.0300000000002</v>
      </c>
      <c r="F170" s="52">
        <f t="shared" si="31"/>
        <v>88.133300920013298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2924.37</v>
      </c>
      <c r="E172" s="242">
        <v>3217.72</v>
      </c>
      <c r="F172" s="52">
        <f t="shared" si="31"/>
        <v>110.03122039960745</v>
      </c>
    </row>
    <row r="173" spans="1:6" ht="12.75" customHeight="1" x14ac:dyDescent="0.2">
      <c r="A173" s="53">
        <v>3224</v>
      </c>
      <c r="B173" s="85" t="s">
        <v>390</v>
      </c>
      <c r="C173" s="50" t="s">
        <v>391</v>
      </c>
      <c r="D173" s="242">
        <v>1851.65</v>
      </c>
      <c r="E173" s="242">
        <v>775.8</v>
      </c>
      <c r="F173" s="52">
        <f t="shared" si="31"/>
        <v>41.897766856587367</v>
      </c>
    </row>
    <row r="174" spans="1:6" ht="12.75" customHeight="1" x14ac:dyDescent="0.2">
      <c r="A174" s="53">
        <v>3225</v>
      </c>
      <c r="B174" s="85" t="s">
        <v>392</v>
      </c>
      <c r="C174" s="50" t="s">
        <v>393</v>
      </c>
      <c r="D174" s="242">
        <v>1225.47</v>
      </c>
      <c r="E174" s="242">
        <v>1462.27</v>
      </c>
      <c r="F174" s="52">
        <f t="shared" si="31"/>
        <v>119.32319844631039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528.76</v>
      </c>
      <c r="E176" s="242">
        <v>800.6</v>
      </c>
      <c r="F176" s="52">
        <f t="shared" si="31"/>
        <v>151.41084802178685</v>
      </c>
    </row>
    <row r="177" spans="1:6" ht="12.75" customHeight="1" x14ac:dyDescent="0.2">
      <c r="A177" s="53">
        <v>323</v>
      </c>
      <c r="B177" s="85" t="s">
        <v>398</v>
      </c>
      <c r="C177" s="50" t="s">
        <v>399</v>
      </c>
      <c r="D177" s="51">
        <f t="shared" ref="D177:E177" si="42">SUM(D178:D186)</f>
        <v>37360.21</v>
      </c>
      <c r="E177" s="51">
        <f t="shared" si="42"/>
        <v>51789.32</v>
      </c>
      <c r="F177" s="52">
        <f t="shared" si="31"/>
        <v>138.62159768373894</v>
      </c>
    </row>
    <row r="178" spans="1:6" ht="12.75" customHeight="1" x14ac:dyDescent="0.2">
      <c r="A178" s="53">
        <v>3231</v>
      </c>
      <c r="B178" s="85" t="s">
        <v>400</v>
      </c>
      <c r="C178" s="50" t="s">
        <v>401</v>
      </c>
      <c r="D178" s="242">
        <v>2122.37</v>
      </c>
      <c r="E178" s="242">
        <v>2227.35</v>
      </c>
      <c r="F178" s="52">
        <f t="shared" si="31"/>
        <v>104.94635713848197</v>
      </c>
    </row>
    <row r="179" spans="1:6" ht="12.75" customHeight="1" x14ac:dyDescent="0.2">
      <c r="A179" s="53">
        <v>3232</v>
      </c>
      <c r="B179" s="85" t="s">
        <v>402</v>
      </c>
      <c r="C179" s="50" t="s">
        <v>403</v>
      </c>
      <c r="D179" s="242">
        <v>2991.67</v>
      </c>
      <c r="E179" s="242">
        <v>5620.11</v>
      </c>
      <c r="F179" s="52">
        <f t="shared" si="31"/>
        <v>187.85862077033897</v>
      </c>
    </row>
    <row r="180" spans="1:6" ht="12.75" customHeight="1" x14ac:dyDescent="0.2">
      <c r="A180" s="53">
        <v>3233</v>
      </c>
      <c r="B180" s="85" t="s">
        <v>404</v>
      </c>
      <c r="C180" s="50" t="s">
        <v>405</v>
      </c>
      <c r="D180" s="242">
        <v>7830.77</v>
      </c>
      <c r="E180" s="242">
        <v>5936.64</v>
      </c>
      <c r="F180" s="52">
        <f t="shared" si="31"/>
        <v>75.811701786669758</v>
      </c>
    </row>
    <row r="181" spans="1:6" ht="12.75" customHeight="1" x14ac:dyDescent="0.2">
      <c r="A181" s="53">
        <v>3234</v>
      </c>
      <c r="B181" s="85" t="s">
        <v>406</v>
      </c>
      <c r="C181" s="50" t="s">
        <v>407</v>
      </c>
      <c r="D181" s="242">
        <v>13183.21</v>
      </c>
      <c r="E181" s="242">
        <v>16048.52</v>
      </c>
      <c r="F181" s="52">
        <f t="shared" si="31"/>
        <v>121.73453961516203</v>
      </c>
    </row>
    <row r="182" spans="1:6" ht="12.75" customHeight="1" x14ac:dyDescent="0.2">
      <c r="A182" s="53">
        <v>3235</v>
      </c>
      <c r="B182" s="85" t="s">
        <v>408</v>
      </c>
      <c r="C182" s="50" t="s">
        <v>409</v>
      </c>
      <c r="D182" s="242">
        <v>240.54</v>
      </c>
      <c r="E182" s="242">
        <v>254.04</v>
      </c>
      <c r="F182" s="52">
        <f t="shared" si="31"/>
        <v>105.61237216263409</v>
      </c>
    </row>
    <row r="183" spans="1:6" ht="12.75" customHeight="1" x14ac:dyDescent="0.2">
      <c r="A183" s="53">
        <v>3236</v>
      </c>
      <c r="B183" s="85" t="s">
        <v>410</v>
      </c>
      <c r="C183" s="50" t="s">
        <v>411</v>
      </c>
      <c r="D183" s="242">
        <v>478.8</v>
      </c>
      <c r="E183" s="242">
        <v>478.8</v>
      </c>
      <c r="F183" s="52">
        <f t="shared" si="31"/>
        <v>100</v>
      </c>
    </row>
    <row r="184" spans="1:6" ht="12.75" customHeight="1" x14ac:dyDescent="0.2">
      <c r="A184" s="53">
        <v>3237</v>
      </c>
      <c r="B184" s="85" t="s">
        <v>412</v>
      </c>
      <c r="C184" s="50" t="s">
        <v>413</v>
      </c>
      <c r="D184" s="242">
        <v>4218.8100000000004</v>
      </c>
      <c r="E184" s="242">
        <v>14415.83</v>
      </c>
      <c r="F184" s="52">
        <f t="shared" si="31"/>
        <v>341.70370317696216</v>
      </c>
    </row>
    <row r="185" spans="1:6" ht="12.75" customHeight="1" x14ac:dyDescent="0.2">
      <c r="A185" s="53">
        <v>3238</v>
      </c>
      <c r="B185" s="85" t="s">
        <v>414</v>
      </c>
      <c r="C185" s="50" t="s">
        <v>415</v>
      </c>
      <c r="D185" s="242">
        <v>3865.61</v>
      </c>
      <c r="E185" s="242">
        <v>4046.6</v>
      </c>
      <c r="F185" s="52">
        <f t="shared" si="31"/>
        <v>104.68205535478231</v>
      </c>
    </row>
    <row r="186" spans="1:6" ht="12.75" customHeight="1" x14ac:dyDescent="0.2">
      <c r="A186" s="53">
        <v>3239</v>
      </c>
      <c r="B186" s="85" t="s">
        <v>416</v>
      </c>
      <c r="C186" s="50" t="s">
        <v>417</v>
      </c>
      <c r="D186" s="242">
        <v>2428.4299999999998</v>
      </c>
      <c r="E186" s="242">
        <v>2761.43</v>
      </c>
      <c r="F186" s="52">
        <f t="shared" si="31"/>
        <v>113.71256326103696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5046.9800000000005</v>
      </c>
      <c r="E188" s="51">
        <f t="shared" si="43"/>
        <v>5121.09</v>
      </c>
      <c r="F188" s="52">
        <f t="shared" si="31"/>
        <v>101.46840288647864</v>
      </c>
    </row>
    <row r="189" spans="1:6" ht="12.75" customHeight="1" x14ac:dyDescent="0.2">
      <c r="A189" s="53">
        <v>3291</v>
      </c>
      <c r="B189" s="232" t="s">
        <v>422</v>
      </c>
      <c r="C189" s="50" t="s">
        <v>423</v>
      </c>
      <c r="D189" s="242">
        <v>1585.71</v>
      </c>
      <c r="E189" s="242">
        <v>1388.36</v>
      </c>
      <c r="F189" s="52">
        <f t="shared" si="31"/>
        <v>87.554470867939273</v>
      </c>
    </row>
    <row r="190" spans="1:6" ht="12.75" customHeight="1" x14ac:dyDescent="0.2">
      <c r="A190" s="53">
        <v>3292</v>
      </c>
      <c r="B190" s="85" t="s">
        <v>424</v>
      </c>
      <c r="C190" s="50" t="s">
        <v>425</v>
      </c>
      <c r="D190" s="242">
        <v>1564.08</v>
      </c>
      <c r="E190" s="242">
        <v>1614.57</v>
      </c>
      <c r="F190" s="52">
        <f t="shared" si="31"/>
        <v>103.22809574957803</v>
      </c>
    </row>
    <row r="191" spans="1:6" ht="12.75" customHeight="1" x14ac:dyDescent="0.2">
      <c r="A191" s="53">
        <v>3293</v>
      </c>
      <c r="B191" s="85" t="s">
        <v>426</v>
      </c>
      <c r="C191" s="50" t="s">
        <v>427</v>
      </c>
      <c r="D191" s="242">
        <v>1523.68</v>
      </c>
      <c r="E191" s="242">
        <v>1671.42</v>
      </c>
      <c r="F191" s="52">
        <f t="shared" si="31"/>
        <v>109.696261682243</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373.51</v>
      </c>
      <c r="E195" s="242">
        <v>446.74</v>
      </c>
      <c r="F195" s="52">
        <f t="shared" si="31"/>
        <v>119.60590077909561</v>
      </c>
    </row>
    <row r="196" spans="1:6" ht="12.75" customHeight="1" x14ac:dyDescent="0.2">
      <c r="A196" s="53">
        <v>34</v>
      </c>
      <c r="B196" s="232" t="s">
        <v>436</v>
      </c>
      <c r="C196" s="50" t="s">
        <v>437</v>
      </c>
      <c r="D196" s="51">
        <f t="shared" ref="D196:E196" si="44">D197+D202+D210</f>
        <v>165.5</v>
      </c>
      <c r="E196" s="51">
        <f t="shared" si="44"/>
        <v>147.43</v>
      </c>
      <c r="F196" s="52">
        <f t="shared" si="31"/>
        <v>89.081570996978854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165.5</v>
      </c>
      <c r="E210" s="51">
        <f t="shared" si="47"/>
        <v>147.43</v>
      </c>
      <c r="F210" s="52">
        <f t="shared" si="31"/>
        <v>89.081570996978854</v>
      </c>
    </row>
    <row r="211" spans="1:6" ht="12.75" customHeight="1" x14ac:dyDescent="0.2">
      <c r="A211" s="53">
        <v>3431</v>
      </c>
      <c r="B211" s="232" t="s">
        <v>466</v>
      </c>
      <c r="C211" s="50" t="s">
        <v>467</v>
      </c>
      <c r="D211" s="242">
        <v>165.5</v>
      </c>
      <c r="E211" s="242">
        <v>147.43</v>
      </c>
      <c r="F211" s="52">
        <f t="shared" si="31"/>
        <v>89.081570996978854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371.64</v>
      </c>
      <c r="E263" s="51">
        <f t="shared" si="68"/>
        <v>371.64</v>
      </c>
      <c r="F263" s="52">
        <f t="shared" ref="F263:F267" si="69">IF(D263&lt;&gt;0,IF(E263/D263&gt;=100,"&gt;&gt;100",E263/D263*100),"-")</f>
        <v>100</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371.64</v>
      </c>
      <c r="E273" s="51">
        <f t="shared" si="73"/>
        <v>371.64</v>
      </c>
      <c r="F273" s="52">
        <f t="shared" ref="F273:F284" si="74">IF(D273&lt;&gt;0,IF(E273/D273&gt;=100,"&gt;&gt;100",E273/D273*100),"-")</f>
        <v>100</v>
      </c>
    </row>
    <row r="274" spans="1:6" ht="12.75" customHeight="1" x14ac:dyDescent="0.2">
      <c r="A274" s="53">
        <v>3831</v>
      </c>
      <c r="B274" s="85" t="s">
        <v>588</v>
      </c>
      <c r="C274" s="50" t="s">
        <v>589</v>
      </c>
      <c r="D274" s="242">
        <v>371.64</v>
      </c>
      <c r="E274" s="242">
        <v>371.64</v>
      </c>
      <c r="F274" s="52">
        <f t="shared" si="74"/>
        <v>100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130541.89</v>
      </c>
      <c r="E289" s="51">
        <f t="shared" si="79"/>
        <v>176329.71000000002</v>
      </c>
      <c r="F289" s="52">
        <f t="shared" si="76"/>
        <v>135.07519310468081</v>
      </c>
    </row>
    <row r="290" spans="1:6" ht="12.75" customHeight="1" x14ac:dyDescent="0.2">
      <c r="A290" s="53" t="s">
        <v>609</v>
      </c>
      <c r="B290" s="85" t="s">
        <v>620</v>
      </c>
      <c r="C290" s="50" t="s">
        <v>621</v>
      </c>
      <c r="D290" s="51">
        <f>IF(D6&gt;=D289,D6-D289,0)</f>
        <v>41550.490000000005</v>
      </c>
      <c r="E290" s="51">
        <f>IF(E6&gt;=E289,E6-E289,0)</f>
        <v>40352.589999999967</v>
      </c>
      <c r="F290" s="52">
        <f t="shared" si="76"/>
        <v>97.117001508285369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34106.53</v>
      </c>
      <c r="E293" s="242">
        <v>23668.68</v>
      </c>
      <c r="F293" s="52">
        <f t="shared" si="76"/>
        <v>69.396329676457853</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290</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290</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290</v>
      </c>
      <c r="E326" s="51">
        <f t="shared" si="88"/>
        <v>0</v>
      </c>
      <c r="F326" s="52">
        <f t="shared" si="81"/>
        <v>0</v>
      </c>
    </row>
    <row r="327" spans="1:6" ht="12.75" customHeight="1" x14ac:dyDescent="0.2">
      <c r="A327" s="53">
        <v>7231</v>
      </c>
      <c r="B327" s="85" t="s">
        <v>693</v>
      </c>
      <c r="C327" s="50" t="s">
        <v>694</v>
      </c>
      <c r="D327" s="242">
        <v>290</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4785</v>
      </c>
      <c r="E350" s="51">
        <f t="shared" si="95"/>
        <v>5896.75</v>
      </c>
      <c r="F350" s="52">
        <f t="shared" si="81"/>
        <v>123.23406478578893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4785</v>
      </c>
      <c r="E363" s="51">
        <f t="shared" si="99"/>
        <v>5896.75</v>
      </c>
      <c r="F363" s="52">
        <f t="shared" si="81"/>
        <v>123.23406478578893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4785</v>
      </c>
      <c r="E369" s="51">
        <f t="shared" si="101"/>
        <v>5896.75</v>
      </c>
      <c r="F369" s="52">
        <f t="shared" si="81"/>
        <v>123.23406478578893</v>
      </c>
    </row>
    <row r="370" spans="1:6" ht="12.75" customHeight="1" x14ac:dyDescent="0.2">
      <c r="A370" s="53">
        <v>4221</v>
      </c>
      <c r="B370" s="85" t="s">
        <v>675</v>
      </c>
      <c r="C370" s="50" t="s">
        <v>767</v>
      </c>
      <c r="D370" s="242">
        <v>1800</v>
      </c>
      <c r="E370" s="242">
        <v>5896.75</v>
      </c>
      <c r="F370" s="52">
        <f t="shared" si="81"/>
        <v>327.59722222222223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2985</v>
      </c>
      <c r="E376" s="242">
        <v>0</v>
      </c>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4495</v>
      </c>
      <c r="E408" s="51">
        <f t="shared" si="111"/>
        <v>5896.75</v>
      </c>
      <c r="F408" s="52">
        <f t="shared" si="81"/>
        <v>131.18464961067852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1510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172382.38</v>
      </c>
      <c r="E412" s="51">
        <f>E6+E298</f>
        <v>216682.3</v>
      </c>
      <c r="F412" s="52">
        <f t="shared" si="81"/>
        <v>125.69863578864613</v>
      </c>
    </row>
    <row r="413" spans="1:6" ht="12.75" customHeight="1" x14ac:dyDescent="0.2">
      <c r="A413" s="53" t="s">
        <v>609</v>
      </c>
      <c r="B413" s="85" t="s">
        <v>832</v>
      </c>
      <c r="C413" s="50" t="s">
        <v>833</v>
      </c>
      <c r="D413" s="51">
        <f t="shared" ref="D413:E413" si="112">D289+D350</f>
        <v>135326.89000000001</v>
      </c>
      <c r="E413" s="51">
        <f t="shared" si="112"/>
        <v>182226.46000000002</v>
      </c>
      <c r="F413" s="52">
        <f t="shared" si="81"/>
        <v>134.65650470501464</v>
      </c>
    </row>
    <row r="414" spans="1:6" ht="12.75" customHeight="1" x14ac:dyDescent="0.2">
      <c r="A414" s="53" t="s">
        <v>609</v>
      </c>
      <c r="B414" s="85" t="s">
        <v>834</v>
      </c>
      <c r="C414" s="50" t="s">
        <v>835</v>
      </c>
      <c r="D414" s="51">
        <f t="shared" ref="D414:E414" si="113">IF(D412&gt;=D413,D412-D413,0)</f>
        <v>37055.489999999991</v>
      </c>
      <c r="E414" s="51">
        <f t="shared" si="113"/>
        <v>34455.839999999967</v>
      </c>
      <c r="F414" s="52">
        <f t="shared" si="81"/>
        <v>92.984440362278235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34106.53</v>
      </c>
      <c r="E417" s="51">
        <f t="shared" si="116"/>
        <v>25178.68</v>
      </c>
      <c r="F417" s="52">
        <f t="shared" si="81"/>
        <v>73.823634359754578</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172382.38</v>
      </c>
      <c r="E639" s="51">
        <f t="shared" si="180"/>
        <v>216682.3</v>
      </c>
      <c r="F639" s="52">
        <f t="shared" si="119"/>
        <v>125.69863578864613</v>
      </c>
    </row>
    <row r="640" spans="1:6" ht="12.75" customHeight="1" x14ac:dyDescent="0.2">
      <c r="A640" s="53" t="s">
        <v>609</v>
      </c>
      <c r="B640" s="85" t="s">
        <v>1278</v>
      </c>
      <c r="C640" s="50" t="s">
        <v>1279</v>
      </c>
      <c r="D640" s="51">
        <f t="shared" ref="D640:E640" si="181">D413+D528</f>
        <v>135326.89000000001</v>
      </c>
      <c r="E640" s="51">
        <f t="shared" si="181"/>
        <v>182226.46000000002</v>
      </c>
      <c r="F640" s="52">
        <f t="shared" si="119"/>
        <v>134.65650470501464</v>
      </c>
    </row>
    <row r="641" spans="1:6" ht="12.75" customHeight="1" x14ac:dyDescent="0.2">
      <c r="A641" s="53" t="s">
        <v>609</v>
      </c>
      <c r="B641" s="85" t="s">
        <v>1280</v>
      </c>
      <c r="C641" s="50" t="s">
        <v>1281</v>
      </c>
      <c r="D641" s="51">
        <f t="shared" ref="D641:E641" si="182">IF(D639&gt;=D640,D639-D640,0)</f>
        <v>37055.489999999991</v>
      </c>
      <c r="E641" s="51">
        <f t="shared" si="182"/>
        <v>34455.839999999967</v>
      </c>
      <c r="F641" s="52">
        <f t="shared" si="119"/>
        <v>92.984440362278235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34106.53</v>
      </c>
      <c r="E644" s="51">
        <f t="shared" si="185"/>
        <v>25178.68</v>
      </c>
      <c r="F644" s="52">
        <f t="shared" si="119"/>
        <v>73.823634359754578</v>
      </c>
    </row>
    <row r="645" spans="1:6" ht="24" x14ac:dyDescent="0.2">
      <c r="A645" s="53" t="s">
        <v>609</v>
      </c>
      <c r="B645" s="85" t="s">
        <v>1288</v>
      </c>
      <c r="C645" s="50" t="s">
        <v>1289</v>
      </c>
      <c r="D645" s="51">
        <f t="shared" ref="D645:E645" si="186">IF(D641+D643-D642-D644&gt;=0,D641+D643-D642-D644,0)</f>
        <v>2948.9599999999919</v>
      </c>
      <c r="E645" s="51">
        <f t="shared" si="186"/>
        <v>9277.1599999999671</v>
      </c>
      <c r="F645" s="52">
        <f t="shared" si="119"/>
        <v>314.59090662470811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3436.15</v>
      </c>
      <c r="E649" s="242">
        <v>3426.16</v>
      </c>
      <c r="F649" s="52">
        <f t="shared" ref="F649:F724" si="188">IF(D649&lt;&gt;0,IF(E649/D649&gt;=100,"&gt;&gt;100",E649/D649*100),"-")</f>
        <v>99.70926763965484</v>
      </c>
    </row>
    <row r="650" spans="1:6" ht="12.75" customHeight="1" x14ac:dyDescent="0.2">
      <c r="A650" s="53" t="s">
        <v>1297</v>
      </c>
      <c r="B650" s="85" t="s">
        <v>1298</v>
      </c>
      <c r="C650" s="50" t="s">
        <v>1297</v>
      </c>
      <c r="D650" s="242">
        <v>0.36</v>
      </c>
      <c r="E650" s="242">
        <v>0.34</v>
      </c>
      <c r="F650" s="52">
        <f t="shared" si="188"/>
        <v>94.444444444444457</v>
      </c>
    </row>
    <row r="651" spans="1:6" ht="12.75" customHeight="1" x14ac:dyDescent="0.2">
      <c r="A651" s="53" t="s">
        <v>1299</v>
      </c>
      <c r="B651" s="85" t="s">
        <v>1300</v>
      </c>
      <c r="C651" s="50" t="s">
        <v>1299</v>
      </c>
      <c r="D651" s="242">
        <v>10.35</v>
      </c>
      <c r="E651" s="242">
        <v>3426.5</v>
      </c>
      <c r="F651" s="52" t="str">
        <f t="shared" si="188"/>
        <v>&gt;&gt;100</v>
      </c>
    </row>
    <row r="652" spans="1:6" ht="24" x14ac:dyDescent="0.2">
      <c r="A652" s="53">
        <v>11</v>
      </c>
      <c r="B652" s="85" t="s">
        <v>1301</v>
      </c>
      <c r="C652" s="50" t="s">
        <v>1302</v>
      </c>
      <c r="D652" s="51">
        <f t="shared" ref="D652:E652" si="189">+D649+D650-D651</f>
        <v>3426.1600000000003</v>
      </c>
      <c r="E652" s="51">
        <f t="shared" si="189"/>
        <v>0</v>
      </c>
      <c r="F652" s="52">
        <f t="shared" si="188"/>
        <v>0</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185.82</v>
      </c>
      <c r="E670" s="242">
        <v>10085.120000000001</v>
      </c>
      <c r="F670" s="52">
        <f t="shared" si="188"/>
        <v>5427.3598105693691</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45551.22</v>
      </c>
      <c r="E696" s="242">
        <v>0</v>
      </c>
      <c r="F696" s="52">
        <f t="shared" si="188"/>
        <v>0</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1533.46</v>
      </c>
      <c r="E718" s="242">
        <v>2054.5</v>
      </c>
      <c r="F718" s="52">
        <f t="shared" si="188"/>
        <v>133.97806268177845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478.8</v>
      </c>
      <c r="E720" s="242">
        <v>478.8</v>
      </c>
      <c r="F720" s="52">
        <f t="shared" si="188"/>
        <v>100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1585.71</v>
      </c>
      <c r="E725" s="242">
        <v>1388.36</v>
      </c>
      <c r="F725" s="52">
        <f t="shared" ref="F725:F979" si="190">IF(D725&lt;&gt;0,IF(E725/D725&gt;=100,"&gt;&gt;100",E725/D725*100),"-")</f>
        <v>87.554470867939273</v>
      </c>
    </row>
    <row r="726" spans="1:6" ht="12.75" customHeight="1" x14ac:dyDescent="0.2">
      <c r="A726" s="53" t="s">
        <v>1432</v>
      </c>
      <c r="B726" s="85" t="s">
        <v>1433</v>
      </c>
      <c r="C726" s="50" t="s">
        <v>1432</v>
      </c>
      <c r="D726" s="242">
        <v>778.54</v>
      </c>
      <c r="E726" s="242">
        <v>778.54</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6"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74019.13</v>
      </c>
      <c r="E6" s="229">
        <f t="shared" si="0"/>
        <v>91731.580000000016</v>
      </c>
      <c r="F6" s="230">
        <f t="shared" ref="F6:F260" si="1">IF(D6&gt;0,IF(E6/D6&gt;=100,"&gt;&gt;100",E6/D6*100),"-")</f>
        <v>123.92955712935292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52839.81</v>
      </c>
      <c r="E7" s="104">
        <f t="shared" si="2"/>
        <v>50530.930000000008</v>
      </c>
      <c r="F7" s="93">
        <f t="shared" si="1"/>
        <v>95.630415779314887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631.45000000000005</v>
      </c>
      <c r="E10" s="247">
        <v>631.45000000000005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631.45000000000005</v>
      </c>
      <c r="E11" s="247">
        <v>631.45000000000005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52839.81</v>
      </c>
      <c r="E12" s="104">
        <f t="shared" si="3"/>
        <v>50530.930000000008</v>
      </c>
      <c r="F12" s="93">
        <f t="shared" si="1"/>
        <v>95.630415779314887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30006.229999999996</v>
      </c>
      <c r="E13" s="104">
        <f t="shared" si="4"/>
        <v>28075.999999999996</v>
      </c>
      <c r="F13" s="93">
        <f t="shared" si="1"/>
        <v>93.567235870684186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53032.52</v>
      </c>
      <c r="E17" s="247">
        <v>53032.52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23026.29</v>
      </c>
      <c r="E18" s="247">
        <v>24956.52</v>
      </c>
      <c r="F18" s="93">
        <f t="shared" si="1"/>
        <v>108.38272253150637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10921.440000000002</v>
      </c>
      <c r="E19" s="104">
        <f t="shared" si="5"/>
        <v>13460.050000000003</v>
      </c>
      <c r="F19" s="93">
        <f t="shared" si="1"/>
        <v>123.24427914267714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36286.11</v>
      </c>
      <c r="E20" s="247">
        <v>42182.86</v>
      </c>
      <c r="F20" s="93">
        <f t="shared" si="1"/>
        <v>116.25070860447704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534.13</v>
      </c>
      <c r="E21" s="247">
        <v>534.13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6460.28</v>
      </c>
      <c r="E22" s="247">
        <v>6460.28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6724.8</v>
      </c>
      <c r="E26" s="247">
        <v>6724.8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39083.879999999997</v>
      </c>
      <c r="E28" s="247">
        <v>42442.02</v>
      </c>
      <c r="F28" s="93">
        <f t="shared" si="1"/>
        <v>108.59213568356058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11912.14</v>
      </c>
      <c r="E29" s="104">
        <f t="shared" si="6"/>
        <v>8994.880000000001</v>
      </c>
      <c r="F29" s="93">
        <f t="shared" si="1"/>
        <v>75.510193802289109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29172.59</v>
      </c>
      <c r="E30" s="247">
        <v>29172.59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17260.45</v>
      </c>
      <c r="E34" s="247">
        <v>20177.71</v>
      </c>
      <c r="F34" s="93">
        <f t="shared" si="1"/>
        <v>116.90141334669721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11852.84</v>
      </c>
      <c r="E54" s="247">
        <v>13315.11</v>
      </c>
      <c r="F54" s="93">
        <f t="shared" si="1"/>
        <v>112.33687453808538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11852.84</v>
      </c>
      <c r="E55" s="247">
        <v>13315.11</v>
      </c>
      <c r="F55" s="93">
        <f t="shared" si="1"/>
        <v>112.33687453808538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21179.32</v>
      </c>
      <c r="E68" s="104">
        <f t="shared" si="13"/>
        <v>41200.65</v>
      </c>
      <c r="F68" s="93">
        <f t="shared" si="1"/>
        <v>194.53244957817344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3426.16</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3426.16</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3426.16</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17753.16</v>
      </c>
      <c r="E146" s="104">
        <f t="shared" si="26"/>
        <v>41200.65</v>
      </c>
      <c r="F146" s="93">
        <f t="shared" si="1"/>
        <v>232.07502213690407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17753.16</v>
      </c>
      <c r="E161" s="247">
        <v>41200.65</v>
      </c>
      <c r="F161" s="93">
        <f t="shared" si="1"/>
        <v>232.07502213690407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74019.12999999999</v>
      </c>
      <c r="E175" s="104">
        <f t="shared" si="30"/>
        <v>91731.579999999987</v>
      </c>
      <c r="F175" s="93">
        <f t="shared" si="1"/>
        <v>123.92955712935292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16239.52</v>
      </c>
      <c r="E176" s="104">
        <f t="shared" si="31"/>
        <v>29932.65</v>
      </c>
      <c r="F176" s="93">
        <f t="shared" si="1"/>
        <v>184.3197951663596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14439.52</v>
      </c>
      <c r="E177" s="104">
        <f t="shared" si="32"/>
        <v>24035.9</v>
      </c>
      <c r="F177" s="93">
        <f t="shared" si="1"/>
        <v>166.45913437565792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14424.53</v>
      </c>
      <c r="E179" s="247">
        <v>24035.9</v>
      </c>
      <c r="F179" s="93">
        <f t="shared" si="1"/>
        <v>166.63211903611418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14.99</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14.99</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1800</v>
      </c>
      <c r="E189" s="247">
        <v>5896.75</v>
      </c>
      <c r="F189" s="93">
        <f t="shared" si="1"/>
        <v>327.59722222222223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57779.609999999993</v>
      </c>
      <c r="E237" s="104">
        <f t="shared" si="41"/>
        <v>61798.929999999993</v>
      </c>
      <c r="F237" s="93">
        <f t="shared" si="1"/>
        <v>106.95629478980561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54830.649999999994</v>
      </c>
      <c r="E238" s="104">
        <f t="shared" si="42"/>
        <v>52521.77</v>
      </c>
      <c r="F238" s="93">
        <f t="shared" si="1"/>
        <v>95.789070528983331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54830.649999999994</v>
      </c>
      <c r="E239" s="104">
        <f t="shared" si="43"/>
        <v>52521.77</v>
      </c>
      <c r="F239" s="93">
        <f t="shared" si="1"/>
        <v>95.789070528983331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52839.81</v>
      </c>
      <c r="E240" s="247">
        <v>50530.93</v>
      </c>
      <c r="F240" s="93">
        <f t="shared" si="1"/>
        <v>95.630415779314887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1990.84</v>
      </c>
      <c r="E241" s="247">
        <v>1990.84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2948.96</v>
      </c>
      <c r="E245" s="104">
        <f t="shared" si="45"/>
        <v>9277.16</v>
      </c>
      <c r="F245" s="93">
        <f t="shared" si="1"/>
        <v>314.59090662470834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4458.96</v>
      </c>
      <c r="E246" s="104">
        <f t="shared" si="46"/>
        <v>11334.42</v>
      </c>
      <c r="F246" s="93">
        <f t="shared" si="1"/>
        <v>254.19425157435813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4458.96</v>
      </c>
      <c r="E247" s="247">
        <v>11334.42</v>
      </c>
      <c r="F247" s="93">
        <f t="shared" si="1"/>
        <v>254.19425157435813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1510</v>
      </c>
      <c r="E250" s="104">
        <f t="shared" si="47"/>
        <v>2057.2600000000002</v>
      </c>
      <c r="F250" s="93">
        <f t="shared" si="1"/>
        <v>136.24238410596027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1510</v>
      </c>
      <c r="E252" s="247">
        <v>2057.2600000000002</v>
      </c>
      <c r="F252" s="93">
        <f t="shared" si="1"/>
        <v>136.24238410596027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17753.16</v>
      </c>
      <c r="E265" s="247">
        <v>41200.65</v>
      </c>
      <c r="F265" s="93">
        <f t="shared" si="50"/>
        <v>232.07502213690407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17753.16</v>
      </c>
      <c r="E286" s="247">
        <v>41200.65</v>
      </c>
      <c r="F286" s="93">
        <f t="shared" si="50"/>
        <v>232.07502213690407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14439.52</v>
      </c>
      <c r="E288" s="247">
        <v>24035.9</v>
      </c>
      <c r="F288" s="93">
        <f t="shared" si="50"/>
        <v>166.45913437565792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1800</v>
      </c>
      <c r="E290" s="247">
        <v>5896.75</v>
      </c>
      <c r="F290" s="93">
        <f t="shared" si="50"/>
        <v>327.59722222222223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3" workbookViewId="0">
      <selection activeCell="E73" sqref="E7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135326.89000000001</v>
      </c>
      <c r="E75" s="81">
        <f t="shared" si="15"/>
        <v>182226.46</v>
      </c>
      <c r="F75" s="63">
        <f t="shared" si="1"/>
        <v>134.65650470501461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135326.89000000001</v>
      </c>
      <c r="E81" s="249">
        <v>182226.46</v>
      </c>
      <c r="F81" s="63">
        <f t="shared" si="1"/>
        <v>134.65650470501461</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135326.89000000001</v>
      </c>
      <c r="E141" s="106">
        <f t="shared" si="28"/>
        <v>182226.46</v>
      </c>
      <c r="F141" s="82">
        <f t="shared" si="1"/>
        <v>134.65650470501461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8" sqref="F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31" sqref="D3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16239.52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185242.89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2883</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176463.14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106703.06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69031.95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223.06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371.64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133.43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5896.75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171549.76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2883</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166866.76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106703.06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59420.58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238.05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371.64</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133.43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1800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29932.649999999994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29932.65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24035.9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5896.75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41329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IVAMARK</cp:lastModifiedBy>
  <cp:lastPrinted>2025-01-30T09:53:38Z</cp:lastPrinted>
  <dcterms:created xsi:type="dcterms:W3CDTF">2022-04-01T05:14:30Z</dcterms:created>
  <dcterms:modified xsi:type="dcterms:W3CDTF">2025-01-30T11:15:45Z</dcterms:modified>
</cp:coreProperties>
</file>